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yer\Desktop\"/>
    </mc:Choice>
  </mc:AlternateContent>
  <xr:revisionPtr revIDLastSave="0" documentId="13_ncr:1_{E62BEDD4-3027-4656-850F-160BC3C3714B}" xr6:coauthVersionLast="47" xr6:coauthVersionMax="47" xr10:uidLastSave="{00000000-0000-0000-0000-000000000000}"/>
  <bookViews>
    <workbookView xWindow="0" yWindow="390" windowWidth="21600" windowHeight="11790" tabRatio="737" xr2:uid="{00000000-000D-0000-FFFF-FFFF00000000}"/>
  </bookViews>
  <sheets>
    <sheet name="Données 2020-2021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2" i="2" l="1"/>
  <c r="E38" i="2"/>
  <c r="E40" i="2"/>
  <c r="E41" i="2"/>
  <c r="E166" i="2" l="1"/>
  <c r="E189" i="2"/>
  <c r="E190" i="2"/>
  <c r="E191" i="2"/>
  <c r="E192" i="2"/>
  <c r="E193" i="2"/>
  <c r="E194" i="2"/>
  <c r="E195" i="2"/>
  <c r="E196" i="2"/>
  <c r="E197" i="2"/>
  <c r="E198" i="2"/>
  <c r="E199" i="2"/>
  <c r="E51" i="2" l="1"/>
  <c r="E52" i="2"/>
  <c r="E303" i="2" l="1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77" i="2"/>
  <c r="E276" i="2"/>
  <c r="E275" i="2"/>
  <c r="E273" i="2"/>
  <c r="E272" i="2"/>
  <c r="E271" i="2"/>
  <c r="E270" i="2"/>
  <c r="E269" i="2"/>
  <c r="E268" i="2"/>
  <c r="E266" i="2"/>
  <c r="E265" i="2"/>
  <c r="E264" i="2"/>
  <c r="E258" i="2"/>
  <c r="E257" i="2"/>
  <c r="E256" i="2"/>
  <c r="E246" i="2"/>
  <c r="E245" i="2"/>
  <c r="E243" i="2"/>
  <c r="E242" i="2"/>
  <c r="E241" i="2"/>
  <c r="E239" i="2"/>
  <c r="E238" i="2"/>
  <c r="E237" i="2"/>
  <c r="E236" i="2"/>
  <c r="E235" i="2"/>
  <c r="E221" i="2"/>
  <c r="E220" i="2"/>
  <c r="E219" i="2"/>
  <c r="E218" i="2"/>
  <c r="E217" i="2"/>
  <c r="E216" i="2"/>
  <c r="E215" i="2"/>
  <c r="E212" i="2"/>
  <c r="E210" i="2"/>
  <c r="E209" i="2"/>
  <c r="E208" i="2"/>
  <c r="E207" i="2"/>
  <c r="E206" i="2"/>
  <c r="E205" i="2"/>
  <c r="E204" i="2"/>
  <c r="E203" i="2"/>
  <c r="E202" i="2"/>
  <c r="E188" i="2"/>
  <c r="E186" i="2"/>
  <c r="E187" i="2"/>
  <c r="E185" i="2"/>
  <c r="E184" i="2"/>
  <c r="E183" i="2"/>
  <c r="E200" i="2"/>
  <c r="E182" i="2"/>
  <c r="E181" i="2"/>
  <c r="E171" i="2"/>
  <c r="E170" i="2"/>
  <c r="E169" i="2"/>
  <c r="E168" i="2"/>
  <c r="E167" i="2"/>
  <c r="E165" i="2"/>
  <c r="E163" i="2"/>
  <c r="E162" i="2"/>
  <c r="E161" i="2"/>
  <c r="E159" i="2"/>
  <c r="E158" i="2"/>
  <c r="E157" i="2"/>
  <c r="E156" i="2"/>
  <c r="E155" i="2"/>
  <c r="E154" i="2"/>
  <c r="E152" i="2"/>
  <c r="E151" i="2"/>
  <c r="E150" i="2"/>
  <c r="E149" i="2"/>
  <c r="E148" i="2"/>
  <c r="E147" i="2"/>
  <c r="E145" i="2"/>
  <c r="E144" i="2"/>
  <c r="E143" i="2"/>
  <c r="E142" i="2"/>
  <c r="E141" i="2"/>
  <c r="E140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07" i="2"/>
  <c r="E106" i="2"/>
  <c r="E105" i="2"/>
  <c r="E103" i="2"/>
  <c r="E102" i="2"/>
  <c r="E100" i="2"/>
  <c r="E99" i="2"/>
  <c r="E98" i="2"/>
  <c r="E97" i="2"/>
  <c r="E96" i="2"/>
  <c r="E95" i="2"/>
  <c r="E94" i="2"/>
  <c r="E93" i="2"/>
  <c r="E92" i="2"/>
  <c r="E91" i="2"/>
  <c r="E90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0" i="2"/>
  <c r="E48" i="2"/>
  <c r="E47" i="2"/>
  <c r="E46" i="2"/>
  <c r="E44" i="2"/>
  <c r="E43" i="2"/>
  <c r="E42" i="2"/>
  <c r="E39" i="2"/>
  <c r="E37" i="2"/>
  <c r="E36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6" i="2"/>
  <c r="E15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<sst xmlns="http://schemas.openxmlformats.org/spreadsheetml/2006/main" count="349" uniqueCount="281">
  <si>
    <t>La fréquentation des principaux sites culturels et de loisirs en Île-de-France par département</t>
  </si>
  <si>
    <t>PARIS</t>
  </si>
  <si>
    <t>2020</t>
  </si>
  <si>
    <t>2021</t>
  </si>
  <si>
    <t>Var 21/20</t>
  </si>
  <si>
    <t>Musée du Louvre (1)</t>
  </si>
  <si>
    <t>Tour Eiffel</t>
  </si>
  <si>
    <t>Centre Pompidou</t>
  </si>
  <si>
    <t>Muséum national d'Histoire naturelle (2)</t>
  </si>
  <si>
    <t xml:space="preserve">Musée d'Orsay </t>
  </si>
  <si>
    <t xml:space="preserve">Cité des sciences et de l'industrie </t>
  </si>
  <si>
    <t xml:space="preserve">Atelier des Lumières </t>
  </si>
  <si>
    <t>Fondation Louis Vuitton</t>
  </si>
  <si>
    <t xml:space="preserve">Musée du quai Branly - Jacques Chirac </t>
  </si>
  <si>
    <t>Musée Carnavalet - Histoire de Paris (3)</t>
  </si>
  <si>
    <t>Nd</t>
  </si>
  <si>
    <t xml:space="preserve">Petit Palais </t>
  </si>
  <si>
    <t>Arc de triomphe (4)</t>
  </si>
  <si>
    <t>Bourse de Commerce - Pinault Collection (5)</t>
  </si>
  <si>
    <t>Musée de l'Armée</t>
  </si>
  <si>
    <t>Aquarium de Paris</t>
  </si>
  <si>
    <t>Musée des Arts Décoratifs</t>
  </si>
  <si>
    <t>Parc zoologique de Paris</t>
  </si>
  <si>
    <t>Musée de l'Orangerie</t>
  </si>
  <si>
    <t>Sainte-Chapelle (6)</t>
  </si>
  <si>
    <t>Panthéon</t>
  </si>
  <si>
    <t>Grand Palais (7)</t>
  </si>
  <si>
    <t xml:space="preserve">Palais de Tokyo </t>
  </si>
  <si>
    <t>Catacombes de Paris (8)</t>
  </si>
  <si>
    <t xml:space="preserve">Musée Jacquemart-André </t>
  </si>
  <si>
    <t xml:space="preserve">Musée d'Art Moderne de Paris </t>
  </si>
  <si>
    <t>Musée Rodin</t>
  </si>
  <si>
    <t xml:space="preserve">Palais de la Porte Dorée </t>
  </si>
  <si>
    <t xml:space="preserve">Philharmonie de Paris - Musée de la musique </t>
  </si>
  <si>
    <t xml:space="preserve">Musée du Luxembourg </t>
  </si>
  <si>
    <t>Musée Grévin</t>
  </si>
  <si>
    <t>Hôtel de la Marine (9)</t>
  </si>
  <si>
    <t>Palais Galliera - Musée de la mode de la Ville de Paris</t>
  </si>
  <si>
    <t>Observatoire Panoramique de la Tour Montparnasse</t>
  </si>
  <si>
    <t>Conciergerie (10)</t>
  </si>
  <si>
    <t xml:space="preserve">Jeu de Paume </t>
  </si>
  <si>
    <t xml:space="preserve">Musée de l'Homme </t>
  </si>
  <si>
    <t>Musée Guimet</t>
  </si>
  <si>
    <t xml:space="preserve">Musée de la Vie Romantique </t>
  </si>
  <si>
    <t xml:space="preserve">Musée d'art et d'histoire du Judaïsme </t>
  </si>
  <si>
    <t>Maison de Victor Hugo (11)</t>
  </si>
  <si>
    <t xml:space="preserve">Musée Cernuschi </t>
  </si>
  <si>
    <t>Lafayette Anticipations</t>
  </si>
  <si>
    <t xml:space="preserve">Musée Yves-Saint-Laurent </t>
  </si>
  <si>
    <t>Les Etincelles du Palais de la découverte (12)</t>
  </si>
  <si>
    <t xml:space="preserve">Musée Cognacq-Jay </t>
  </si>
  <si>
    <t>Mémorial des Martyrs de la Déportation</t>
  </si>
  <si>
    <t>Ballon Generali (13)</t>
  </si>
  <si>
    <t>Musée des Plans-Reliefs</t>
  </si>
  <si>
    <t>Cité de l'économie - Citéco</t>
  </si>
  <si>
    <t xml:space="preserve">Monnaie de Paris </t>
  </si>
  <si>
    <t>Crypte archéologique de l'île de la Cité</t>
  </si>
  <si>
    <t>Musée national Eugène-Delacroix</t>
  </si>
  <si>
    <t>Musée Nissim de Camondo</t>
  </si>
  <si>
    <t xml:space="preserve">Musée de la Libération de Paris - Musée du Général Leclerc - Musée Jean Moulin </t>
  </si>
  <si>
    <t>Musée de la Poste</t>
  </si>
  <si>
    <t xml:space="preserve">Maison de Balzac </t>
  </si>
  <si>
    <t>Musée Bourdelle (14)</t>
  </si>
  <si>
    <t xml:space="preserve">Musée Zadkine </t>
  </si>
  <si>
    <t>Chapelle Expiatoire</t>
  </si>
  <si>
    <t>Musée national Jean-Jacques Henner</t>
  </si>
  <si>
    <t>Maison Auguste Comte</t>
  </si>
  <si>
    <t>Colonne de Juillet (15)</t>
  </si>
  <si>
    <t>Nc</t>
  </si>
  <si>
    <t>Nc : Non communiqué.</t>
  </si>
  <si>
    <t>Nd : Non disponible.</t>
  </si>
  <si>
    <t>(1) Ne comprend pas la fréquentation du Musée national Eugène Delacroix.</t>
  </si>
  <si>
    <t>(2) Comprend les données de fréquentation des visiteurs aux Jardin des Plantes (évènements et expositions payantes) : Grande Galerie de l’Évolution, Ménagerie, Galerie de Paléontologie et d'Anatomie Comparée, Grandes Serres et Galerie de Géologie et de Minéralogie.</t>
  </si>
  <si>
    <t>(3) Ouverture au public le 30 mai 2021.</t>
  </si>
  <si>
    <t>(4) Fréquentation renforcée par l'évènement "Christo" de septembre à octobre 2021.</t>
  </si>
  <si>
    <t>(5) Ouverture le 22 mai 2021.</t>
  </si>
  <si>
    <t>(6) Fréquentation impactée par les procès des attentats de Paris au palais de justice et le périmètre de sécurité mis en place sur l'Ile de la Cité</t>
  </si>
  <si>
    <t xml:space="preserve">(7) Comprend aussi les expositions réalisées à la Grande Halle de la Villette et au Grand Palais Ephémère. Ne sont pas comptées ici les expositions présentées au musée du Luxembourg ou dans les musées nationaux. </t>
  </si>
  <si>
    <t>(8) Ouverture au public le 20 mai 2021.</t>
  </si>
  <si>
    <t>(9) Ouverture le 12 juin 2021.</t>
  </si>
  <si>
    <t>(10) Fréquentation impactée par les procès des attentats de Paris au palais de justice et le périmètre de sécurité mis en place sur l'Ile de la Cité</t>
  </si>
  <si>
    <t>(11) Réouverture le 19 mai 2021.</t>
  </si>
  <si>
    <t>(12) Ouverture au public le 9 juin 2021.</t>
  </si>
  <si>
    <t>(13) Fréquentation cumulée du Ballon de Paris GENERALI et du Ballon PanoraMagique situé dans le Disney®Village.</t>
  </si>
  <si>
    <t>(14) Réouverture le 22 juin 2021.</t>
  </si>
  <si>
    <t>(15) Ouverture le 23 octobre 2021.</t>
  </si>
  <si>
    <t xml:space="preserve">                                                              </t>
  </si>
  <si>
    <t>SEINE-ET-MARNE</t>
  </si>
  <si>
    <t>Château de Fontainebleau</t>
  </si>
  <si>
    <t>Parcs Zoologiques de Lumigny</t>
  </si>
  <si>
    <t>Château de Vaux le Vicomte</t>
  </si>
  <si>
    <t xml:space="preserve">Zoo du bois d'Attilly </t>
  </si>
  <si>
    <t>Musée de la Grande Guerre du Pays de Meaux</t>
  </si>
  <si>
    <t xml:space="preserve">Château de Blandy les Tours </t>
  </si>
  <si>
    <t>Musée de la Préhistoire d'Ile-de-France</t>
  </si>
  <si>
    <t xml:space="preserve">Musée de la Gendarmerie nationale </t>
  </si>
  <si>
    <t>Musée Rosa Bonheur</t>
  </si>
  <si>
    <t>Musée départemental des peintres de Barbizon</t>
  </si>
  <si>
    <t>Château de Jossigny</t>
  </si>
  <si>
    <t>Château de Nemours</t>
  </si>
  <si>
    <t>Musée Départemental Stéphane Mallarmé</t>
  </si>
  <si>
    <t>Musée d'Art et d'Histoire de Melun</t>
  </si>
  <si>
    <t>YVELINES</t>
  </si>
  <si>
    <t>Etablissement public de Versailles (1)</t>
  </si>
  <si>
    <t>ZooSafari de Thoiry</t>
  </si>
  <si>
    <t>Ile de loisirs de Saint Quentin en Yvelines</t>
  </si>
  <si>
    <t xml:space="preserve">Ferme de Gally </t>
  </si>
  <si>
    <t>France Miniature</t>
  </si>
  <si>
    <t xml:space="preserve">Château de Breteuil </t>
  </si>
  <si>
    <t>Bergerie nationale de Rambouillet</t>
  </si>
  <si>
    <t>Espace Rambouillet</t>
  </si>
  <si>
    <t xml:space="preserve">Domaine de Dampierre-en-Yvelines </t>
  </si>
  <si>
    <t xml:space="preserve">Musée d'Archéologie Nationale de Saint-Germain-en-Laye </t>
  </si>
  <si>
    <t xml:space="preserve">Musée National de Port Royal des Champs </t>
  </si>
  <si>
    <t xml:space="preserve">Potager du Roi </t>
  </si>
  <si>
    <t>Château de Rambouillet</t>
  </si>
  <si>
    <t>Domaine National de Rambouillet</t>
  </si>
  <si>
    <t>Académie équestre de Versailles</t>
  </si>
  <si>
    <t>Château de Monte-Cristo</t>
  </si>
  <si>
    <t>Château de Maisons Laffitte</t>
  </si>
  <si>
    <t>Villa Savoye</t>
  </si>
  <si>
    <t>Théâtre Coluche</t>
  </si>
  <si>
    <t xml:space="preserve">Maison des insectes </t>
  </si>
  <si>
    <t xml:space="preserve">The exit Escape Game </t>
  </si>
  <si>
    <t>Musée de l'Hôtel-Dieu</t>
  </si>
  <si>
    <t xml:space="preserve">Musée Rambolitrain </t>
  </si>
  <si>
    <t xml:space="preserve">Musée du Jouet </t>
  </si>
  <si>
    <t>Musée de la Toile de Jouy</t>
  </si>
  <si>
    <t xml:space="preserve">Musée de la batellerie et des voies navigables </t>
  </si>
  <si>
    <t>Musée de la ville de Saint-Quentin-en-Yvelines</t>
  </si>
  <si>
    <t>Musée du Domaine royal de Marly</t>
  </si>
  <si>
    <t xml:space="preserve">Maison Jean Monnet </t>
  </si>
  <si>
    <t>Ferme de Grignon</t>
  </si>
  <si>
    <t>Musée Fournaise</t>
  </si>
  <si>
    <t>Nautic Park</t>
  </si>
  <si>
    <t xml:space="preserve">Désert de Retz </t>
  </si>
  <si>
    <t>Maison Louis Carré</t>
  </si>
  <si>
    <t>Maison de Fer</t>
  </si>
  <si>
    <t>Musée de la Fondation de Coubertin</t>
  </si>
  <si>
    <t>Fonds permanents Paul-et-André-Véra</t>
  </si>
  <si>
    <t>Maison-musée Raymond Devos</t>
  </si>
  <si>
    <t>Maison Natale Claude-Debussy</t>
  </si>
  <si>
    <t xml:space="preserve">La Maréchalerie, centre d'art contemporain </t>
  </si>
  <si>
    <t>La Chapelle de Clairefontaine</t>
  </si>
  <si>
    <t>Jardin yili</t>
  </si>
  <si>
    <t>Maison Léon Blum</t>
  </si>
  <si>
    <t>Château de Médan</t>
  </si>
  <si>
    <t>ESSONNE</t>
  </si>
  <si>
    <t>Aventure Floreval</t>
  </si>
  <si>
    <t>CNPMAI</t>
  </si>
  <si>
    <t xml:space="preserve">Domaine départemental de Montauger </t>
  </si>
  <si>
    <t>Verrerie d'art de Soisy-sur-Ecole</t>
  </si>
  <si>
    <t>Château de Saint Jean de Beauregard (1)</t>
  </si>
  <si>
    <t xml:space="preserve">Domaine départemental de Chamarande </t>
  </si>
  <si>
    <t>Propriété Caillebotte - Maison et expositions (2)</t>
  </si>
  <si>
    <t xml:space="preserve">Domaine départemental de Méréville </t>
  </si>
  <si>
    <t>Domaine de Courances</t>
  </si>
  <si>
    <t>Le P'tit Brin d'Paille</t>
  </si>
  <si>
    <t xml:space="preserve">Parc et Château de Courances </t>
  </si>
  <si>
    <t xml:space="preserve">Musée du Château de Dourdan </t>
  </si>
  <si>
    <t xml:space="preserve">Atout Branches </t>
  </si>
  <si>
    <t>Ferme/ élevage la Doudou</t>
  </si>
  <si>
    <t>Laser zones</t>
  </si>
  <si>
    <t>Chapelle Sainte-Blaise-des-Simples</t>
  </si>
  <si>
    <t>Maison-Atelier Foujita</t>
  </si>
  <si>
    <t>Musée Volant Salis</t>
  </si>
  <si>
    <t>Escape Time Paris Saclay</t>
  </si>
  <si>
    <t>Relais Nature de Bièvres</t>
  </si>
  <si>
    <t xml:space="preserve">Château du Val Fleury </t>
  </si>
  <si>
    <t>Espace culturel Paul Bédu</t>
  </si>
  <si>
    <t>Maison de banlieue et d'architecture</t>
  </si>
  <si>
    <t>Musée français de la photographie</t>
  </si>
  <si>
    <t>Musée Robert Dubois-Corneau</t>
  </si>
  <si>
    <t>Musée intercommunal d'Etampes</t>
  </si>
  <si>
    <t>Musée Delta</t>
  </si>
  <si>
    <t>Maison du Patrimoine de Montlhéry</t>
  </si>
  <si>
    <t>Maison littéraire de Victor Hugo</t>
  </si>
  <si>
    <t>Tour de Montlhéry (3)</t>
  </si>
  <si>
    <t>Maison de l'environnement et du développement durable d'Orly</t>
  </si>
  <si>
    <t xml:space="preserve">France Copter </t>
  </si>
  <si>
    <t>Eglise Saint-Sulpice-de-Favières</t>
  </si>
  <si>
    <t>Musée Les amis de l'outil</t>
  </si>
  <si>
    <t>Musée vieux métiers - Bouray et son histoire</t>
  </si>
  <si>
    <t>Musée Cathelin à Longjumeau</t>
  </si>
  <si>
    <t>Aériance</t>
  </si>
  <si>
    <t>Canoë-kayak Club Arpajonnais</t>
  </si>
  <si>
    <t>Parc Boussard</t>
  </si>
  <si>
    <t>Musée Palaisien du Hurepoix</t>
  </si>
  <si>
    <t>(1) Fermeture annuelle du domaine mi-novembre.</t>
  </si>
  <si>
    <t>(2) Fréquentation de la maison et des expositions gratuites et payantes. En 2020, auncune exposition payante n'a été réalisée.</t>
  </si>
  <si>
    <t>(3) Fermeture en 2020.</t>
  </si>
  <si>
    <t>(4) Fermeture partielle en 2020.</t>
  </si>
  <si>
    <t>HAUTS-DE-SEINE</t>
  </si>
  <si>
    <t>Châteaux de Malmaison-Bois-Préau</t>
  </si>
  <si>
    <t xml:space="preserve">Sèvres, Cité de la céramique </t>
  </si>
  <si>
    <t>Musée du Domaine départemental de Sceaux</t>
  </si>
  <si>
    <t>Maison de Chateaubriand</t>
  </si>
  <si>
    <t xml:space="preserve">Musée des Années 30 / Musée Landowski </t>
  </si>
  <si>
    <t>Musée Paul Belmondo</t>
  </si>
  <si>
    <t>SEINE-SAINT-DENIS</t>
  </si>
  <si>
    <t xml:space="preserve">Musée de l'Air et de l'Espace  </t>
  </si>
  <si>
    <t>Basilique de Saint-Denis</t>
  </si>
  <si>
    <t>Stade de France (1)</t>
  </si>
  <si>
    <t>(1) Fermeture d'avril à juillet 2020 et de novembe 2020 à octobre 2021.</t>
  </si>
  <si>
    <t>VAL-DE-MARNE</t>
  </si>
  <si>
    <t>Golf du Parc du Tremblay</t>
  </si>
  <si>
    <t>Playmobil FunPark</t>
  </si>
  <si>
    <t>Château de Vincennes</t>
  </si>
  <si>
    <t>La Roseraie du Val de Marne</t>
  </si>
  <si>
    <t xml:space="preserve">Exploradôme </t>
  </si>
  <si>
    <t>MAC VAL</t>
  </si>
  <si>
    <t>Le Credac</t>
  </si>
  <si>
    <t>Ecomusée du Grand Orly Seine Bièvre</t>
  </si>
  <si>
    <t>Robin des Bordes</t>
  </si>
  <si>
    <t>Ville de Sucy en Brie</t>
  </si>
  <si>
    <t>Fondation Dubuffet</t>
  </si>
  <si>
    <t>La Briqueterie</t>
  </si>
  <si>
    <t xml:space="preserve">MABA - Fondation des artistes </t>
  </si>
  <si>
    <t>Musée intercommunal de Nogent-sur-Marne</t>
  </si>
  <si>
    <t>VAL D'OISE</t>
  </si>
  <si>
    <t>Var 20/19</t>
  </si>
  <si>
    <t>Parc Aventure Land</t>
  </si>
  <si>
    <t xml:space="preserve">Château de la Roche-Guyon </t>
  </si>
  <si>
    <t xml:space="preserve">Abbaye de Royaumont </t>
  </si>
  <si>
    <t>Domaine de Villarceaux</t>
  </si>
  <si>
    <t xml:space="preserve">Musée national de la Renaissance </t>
  </si>
  <si>
    <t>Musée Archéologique</t>
  </si>
  <si>
    <t>Château d'Auvers</t>
  </si>
  <si>
    <t xml:space="preserve">Abbaye de Maubuisson </t>
  </si>
  <si>
    <t>Fort de Cormeilles</t>
  </si>
  <si>
    <t>Archéa</t>
  </si>
  <si>
    <t>Maison du Docteur Gachet</t>
  </si>
  <si>
    <t>Musée Daubigny</t>
  </si>
  <si>
    <t>Musée de l'Outil</t>
  </si>
  <si>
    <t>Musée des Sapeurs Pompier</t>
  </si>
  <si>
    <t>Musée Jean-Jacques Rousseau</t>
  </si>
  <si>
    <t>Musée Louis Senlecq</t>
  </si>
  <si>
    <t>Musée du Vexin français</t>
  </si>
  <si>
    <t>Le Carré Patrimoine</t>
  </si>
  <si>
    <t>Aux Musées Réunis</t>
  </si>
  <si>
    <t>Musée de la Moisson</t>
  </si>
  <si>
    <t>Maison du Pain</t>
  </si>
  <si>
    <t>Sources : CDT – CRT Paris Île-de-France – Monuments – Musées – OTCP.</t>
  </si>
  <si>
    <t>(2) Fermeture en 2020 pour travaux. Réouverture le 18 septembre 2021.</t>
  </si>
  <si>
    <t>Donjon de Houdan (3)</t>
  </si>
  <si>
    <t>Musée départemental Maurice Denis (2)</t>
  </si>
  <si>
    <t>Musée d'Art et d'Histoire de Meudon</t>
  </si>
  <si>
    <t xml:space="preserve">Musée de la carte à jouer </t>
  </si>
  <si>
    <t xml:space="preserve">Musée Roybet Fould et Pavillon des Indes </t>
  </si>
  <si>
    <t>Musée municipal de Saint-Germain en Laye</t>
  </si>
  <si>
    <t>(3) Site ouvert pendant 2 mois en 2021.</t>
  </si>
  <si>
    <t>(1) Fréquentation de l'ensemble du domaine (château, Trianon et Spectacles).</t>
  </si>
  <si>
    <t>Parc de Chateaubriand (1)</t>
  </si>
  <si>
    <t xml:space="preserve">(1) Résultats de janvier à septembre 2021. </t>
  </si>
  <si>
    <t>(2) Fermeture du musée depuis octobre 2021 pour cause de travaux.</t>
  </si>
  <si>
    <t>(3) En 2021, ouverture aux groupes scolaires et aux Journées Européennes du Patrimoine en septembre.</t>
  </si>
  <si>
    <t>(4) Ouverture le 12 septembre 2020.</t>
  </si>
  <si>
    <t>Musée Rodin à Meudon (3)</t>
  </si>
  <si>
    <t>Tour aux figures (4)</t>
  </si>
  <si>
    <t xml:space="preserve">La Vallée Village </t>
  </si>
  <si>
    <t>Musée départemental Albert-Kahn (2)</t>
  </si>
  <si>
    <t>Musée national Picasso-Paris</t>
  </si>
  <si>
    <t>(1) Fréquentation de l'ensemble de la Cité médiévale.</t>
  </si>
  <si>
    <t>Parrot World (2)</t>
  </si>
  <si>
    <t>Château de Champs-sur-Marne (3)</t>
  </si>
  <si>
    <t>Le Moulin jaune Slava's (4)</t>
  </si>
  <si>
    <t>Musée Départemental de la Seine-et-Marne (5)</t>
  </si>
  <si>
    <t>Jardin Musée Antoine Bourdelle (6)</t>
  </si>
  <si>
    <t>Disneyland® Paris (7)</t>
  </si>
  <si>
    <t>(2) Ouverture le 15 août 2020.</t>
  </si>
  <si>
    <t>(3) Depuis 2021, la fréquentation inclus l'évènement de reconstitution historique "Le grand réveillon" (environ 15 000 personnes).</t>
  </si>
  <si>
    <t>(4) Partenariat avec le Festival Paris l'été en 2021.</t>
  </si>
  <si>
    <t>(5) Fermeture de janvier à mars 2020 pour travaux.</t>
  </si>
  <si>
    <t>(6) Ouverture de mai à octobre.</t>
  </si>
  <si>
    <t>(7) Les résultats 2021 sont indisponibles au moment de la rédaction de cette publication.</t>
  </si>
  <si>
    <t xml:space="preserve">* Estimations. </t>
  </si>
  <si>
    <t>* Estimations.</t>
  </si>
  <si>
    <t>Cité médiévale de Provins* (1)</t>
  </si>
  <si>
    <t>Île de loisirs du Val de Seine*</t>
  </si>
  <si>
    <t>Propriété Caillebotte - Parc*</t>
  </si>
  <si>
    <t>Outpaintball loisir*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</si>
</sst>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%"/>
    <numFmt numFmtId="166" formatCode="_-* #,##0.00\ [$€-1]_-;\-* #,##0.00\ [$€-1]_-;_-* &quot;-&quot;??\ [$€-1]_-"/>
    <numFmt numFmtId="167" formatCode="mmmm\-yy"/>
    <numFmt numFmtId="168" formatCode="_-* #,##0.00\ _F_-;\-* #,##0.00\ _F_-;_-* &quot;-&quot;??\ _F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theme="3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ourier New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indexed="17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B81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9" fontId="8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165" fontId="9" fillId="2" borderId="0" xfId="1" applyNumberFormat="1" applyFont="1" applyFill="1" applyBorder="1" applyAlignment="1">
      <alignment horizontal="right"/>
    </xf>
    <xf numFmtId="165" fontId="15" fillId="2" borderId="0" xfId="1" applyNumberFormat="1" applyFont="1" applyFill="1" applyBorder="1" applyAlignment="1"/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0" borderId="0" xfId="0" applyFont="1"/>
    <xf numFmtId="0" fontId="9" fillId="2" borderId="0" xfId="0" applyFont="1" applyFill="1"/>
    <xf numFmtId="3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15" fillId="2" borderId="0" xfId="0" applyFont="1" applyFill="1" applyAlignment="1">
      <alignment vertical="center"/>
    </xf>
    <xf numFmtId="3" fontId="15" fillId="2" borderId="0" xfId="0" applyNumberFormat="1" applyFont="1" applyFill="1" applyAlignment="1">
      <alignment horizontal="right" vertical="center"/>
    </xf>
    <xf numFmtId="165" fontId="15" fillId="2" borderId="0" xfId="0" applyNumberFormat="1" applyFont="1" applyFill="1" applyAlignment="1">
      <alignment horizontal="right"/>
    </xf>
    <xf numFmtId="165" fontId="9" fillId="2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9" fontId="9" fillId="2" borderId="0" xfId="1" applyFont="1" applyFill="1"/>
    <xf numFmtId="165" fontId="9" fillId="2" borderId="0" xfId="1" applyNumberFormat="1" applyFont="1" applyFill="1"/>
    <xf numFmtId="165" fontId="9" fillId="2" borderId="0" xfId="0" applyNumberFormat="1" applyFont="1" applyFill="1"/>
    <xf numFmtId="9" fontId="9" fillId="2" borderId="0" xfId="0" applyNumberFormat="1" applyFont="1" applyFill="1"/>
    <xf numFmtId="3" fontId="9" fillId="2" borderId="0" xfId="0" applyNumberFormat="1" applyFont="1" applyFill="1"/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/>
    <xf numFmtId="3" fontId="9" fillId="2" borderId="1" xfId="2" applyNumberFormat="1" applyFont="1" applyFill="1" applyBorder="1" applyAlignment="1">
      <alignment horizontal="right"/>
    </xf>
    <xf numFmtId="165" fontId="9" fillId="2" borderId="1" xfId="2" applyNumberFormat="1" applyFont="1" applyFill="1" applyBorder="1" applyAlignment="1">
      <alignment horizontal="right"/>
    </xf>
    <xf numFmtId="165" fontId="9" fillId="2" borderId="1" xfId="1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0" fontId="9" fillId="2" borderId="4" xfId="0" applyFont="1" applyFill="1" applyBorder="1"/>
    <xf numFmtId="3" fontId="9" fillId="2" borderId="4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165" fontId="9" fillId="2" borderId="3" xfId="0" applyNumberFormat="1" applyFont="1" applyFill="1" applyBorder="1" applyAlignment="1">
      <alignment horizontal="right" vertical="center"/>
    </xf>
    <xf numFmtId="3" fontId="9" fillId="2" borderId="9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vertical="center"/>
    </xf>
    <xf numFmtId="165" fontId="15" fillId="2" borderId="3" xfId="0" applyNumberFormat="1" applyFont="1" applyFill="1" applyBorder="1" applyAlignment="1">
      <alignment horizontal="right"/>
    </xf>
    <xf numFmtId="0" fontId="15" fillId="2" borderId="2" xfId="0" applyFont="1" applyFill="1" applyBorder="1"/>
    <xf numFmtId="0" fontId="15" fillId="2" borderId="1" xfId="0" applyFont="1" applyFill="1" applyBorder="1"/>
    <xf numFmtId="0" fontId="9" fillId="2" borderId="2" xfId="0" applyFont="1" applyFill="1" applyBorder="1"/>
    <xf numFmtId="3" fontId="9" fillId="2" borderId="4" xfId="0" applyNumberFormat="1" applyFont="1" applyFill="1" applyBorder="1" applyAlignment="1">
      <alignment horizontal="right" vertical="center"/>
    </xf>
    <xf numFmtId="3" fontId="15" fillId="2" borderId="4" xfId="0" applyNumberFormat="1" applyFont="1" applyFill="1" applyBorder="1" applyAlignment="1">
      <alignment horizontal="right" vertical="center"/>
    </xf>
    <xf numFmtId="165" fontId="9" fillId="2" borderId="4" xfId="1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right" vertical="center"/>
    </xf>
    <xf numFmtId="3" fontId="15" fillId="2" borderId="1" xfId="0" applyNumberFormat="1" applyFont="1" applyFill="1" applyBorder="1" applyAlignment="1">
      <alignment horizontal="right"/>
    </xf>
    <xf numFmtId="0" fontId="15" fillId="2" borderId="2" xfId="0" applyFont="1" applyFill="1" applyBorder="1" applyAlignment="1"/>
    <xf numFmtId="165" fontId="9" fillId="2" borderId="3" xfId="2" applyNumberFormat="1" applyFont="1" applyFill="1" applyBorder="1" applyAlignment="1">
      <alignment horizontal="right"/>
    </xf>
    <xf numFmtId="3" fontId="15" fillId="2" borderId="5" xfId="0" applyNumberFormat="1" applyFont="1" applyFill="1" applyBorder="1" applyAlignment="1">
      <alignment vertical="center"/>
    </xf>
    <xf numFmtId="165" fontId="15" fillId="2" borderId="6" xfId="0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horizontal="right" vertical="center"/>
    </xf>
    <xf numFmtId="3" fontId="15" fillId="2" borderId="5" xfId="0" applyNumberFormat="1" applyFont="1" applyFill="1" applyBorder="1" applyAlignment="1">
      <alignment vertical="center" wrapText="1"/>
    </xf>
    <xf numFmtId="3" fontId="15" fillId="2" borderId="7" xfId="0" applyNumberFormat="1" applyFont="1" applyFill="1" applyBorder="1" applyAlignment="1">
      <alignment vertical="center"/>
    </xf>
    <xf numFmtId="3" fontId="15" fillId="2" borderId="4" xfId="0" applyNumberFormat="1" applyFont="1" applyFill="1" applyBorder="1" applyAlignment="1">
      <alignment horizontal="right"/>
    </xf>
    <xf numFmtId="165" fontId="15" fillId="2" borderId="8" xfId="0" applyNumberFormat="1" applyFont="1" applyFill="1" applyBorder="1" applyAlignment="1">
      <alignment horizontal="right" vertical="center"/>
    </xf>
    <xf numFmtId="0" fontId="9" fillId="2" borderId="0" xfId="0" quotePrefix="1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9" xfId="0" applyFont="1" applyFill="1" applyBorder="1"/>
    <xf numFmtId="3" fontId="9" fillId="2" borderId="9" xfId="2" applyNumberFormat="1" applyFont="1" applyFill="1" applyBorder="1" applyAlignment="1">
      <alignment horizontal="right"/>
    </xf>
    <xf numFmtId="165" fontId="9" fillId="2" borderId="9" xfId="2" applyNumberFormat="1" applyFont="1" applyFill="1" applyBorder="1" applyAlignment="1">
      <alignment horizontal="right"/>
    </xf>
    <xf numFmtId="0" fontId="9" fillId="2" borderId="0" xfId="0" quotePrefix="1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9" fillId="2" borderId="0" xfId="0" quotePrefix="1" applyFont="1" applyFill="1" applyAlignment="1">
      <alignment horizontal="left" vertical="center" wrapText="1"/>
    </xf>
    <xf numFmtId="3" fontId="9" fillId="2" borderId="0" xfId="12" applyNumberFormat="1" applyFont="1" applyFill="1" applyAlignment="1">
      <alignment horizontal="left" vertical="center" wrapText="1"/>
    </xf>
  </cellXfs>
  <cellStyles count="59">
    <cellStyle name="Euro" xfId="8" xr:uid="{00000000-0005-0000-0000-000000000000}"/>
    <cellStyle name="Euro 2" xfId="9" xr:uid="{00000000-0005-0000-0000-000001000000}"/>
    <cellStyle name="Lien hypertexte 2" xfId="33" xr:uid="{4F9CD92C-F7EF-4D61-B03E-8431CA271039}"/>
    <cellStyle name="Milliers 2" xfId="10" xr:uid="{00000000-0005-0000-0000-000003000000}"/>
    <cellStyle name="Milliers 3" xfId="11" xr:uid="{00000000-0005-0000-0000-000004000000}"/>
    <cellStyle name="Milliers 3 2" xfId="27" xr:uid="{00000000-0005-0000-0000-000005000000}"/>
    <cellStyle name="Milliers 3 2 2" xfId="42" xr:uid="{5EF8B304-429B-45AB-8C7D-F5059E9163D8}"/>
    <cellStyle name="Milliers 3 2 3" xfId="53" xr:uid="{32E5D37F-95E1-4397-9EC3-66504669D39F}"/>
    <cellStyle name="Milliers 3 3" xfId="38" xr:uid="{ADA3A236-0B64-481E-9F2C-8FBF13957B19}"/>
    <cellStyle name="Milliers 3 4" xfId="49" xr:uid="{75603A01-B5AD-4F9F-BCD6-0951CCB930E9}"/>
    <cellStyle name="Normal" xfId="0" builtinId="0"/>
    <cellStyle name="Normal 10" xfId="12" xr:uid="{00000000-0005-0000-0000-000007000000}"/>
    <cellStyle name="Normal 11" xfId="13" xr:uid="{00000000-0005-0000-0000-000008000000}"/>
    <cellStyle name="Normal 12" xfId="14" xr:uid="{00000000-0005-0000-0000-000009000000}"/>
    <cellStyle name="Normal 13" xfId="7" xr:uid="{00000000-0005-0000-0000-00000A000000}"/>
    <cellStyle name="Normal 13 2" xfId="37" xr:uid="{88B8912E-55E0-4388-B2CA-7CFB5C60FAEC}"/>
    <cellStyle name="Normal 13 3" xfId="48" xr:uid="{F31794EF-D5D9-4144-B6CA-9EEBCACA3FE3}"/>
    <cellStyle name="Normal 14" xfId="26" xr:uid="{00000000-0005-0000-0000-00000B000000}"/>
    <cellStyle name="Normal 14 2" xfId="41" xr:uid="{C010CBCB-3B0C-45C4-B4EA-DEC164E4EE13}"/>
    <cellStyle name="Normal 14 3" xfId="52" xr:uid="{022C5419-2B97-4B62-BCB1-0140C7092397}"/>
    <cellStyle name="Normal 15" xfId="30" xr:uid="{B2AF79B0-1B54-40D6-B9E6-AD32B1B59524}"/>
    <cellStyle name="Normal 15 2" xfId="56" xr:uid="{C4FBCFF4-E528-4EAC-91B1-F24610484747}"/>
    <cellStyle name="Normal 2" xfId="2" xr:uid="{00000000-0005-0000-0000-00000C000000}"/>
    <cellStyle name="Normal 2 2" xfId="3" xr:uid="{00000000-0005-0000-0000-00000D000000}"/>
    <cellStyle name="Normal 2 2 2" xfId="15" xr:uid="{00000000-0005-0000-0000-00000E000000}"/>
    <cellStyle name="Normal 2 3" xfId="34" xr:uid="{B7F0F400-DD3E-4754-86E1-A52908D4C0EF}"/>
    <cellStyle name="Normal 2 4" xfId="45" xr:uid="{C746C2C7-7019-40E6-9BD6-7F8100B6AAE2}"/>
    <cellStyle name="Normal 3" xfId="5" xr:uid="{00000000-0005-0000-0000-00000F000000}"/>
    <cellStyle name="Normal 3 2" xfId="17" xr:uid="{00000000-0005-0000-0000-000010000000}"/>
    <cellStyle name="Normal 3 2 2" xfId="28" xr:uid="{00000000-0005-0000-0000-000011000000}"/>
    <cellStyle name="Normal 3 2 2 2" xfId="43" xr:uid="{AF700B73-CE66-4FAA-AAD0-A35923DE3F28}"/>
    <cellStyle name="Normal 3 2 2 3" xfId="54" xr:uid="{B830655C-D438-4AEE-A541-D29E36FC5AA2}"/>
    <cellStyle name="Normal 3 2 3" xfId="39" xr:uid="{07D76EEC-2E69-44CB-90F7-8D948E7C7FAD}"/>
    <cellStyle name="Normal 3 2 4" xfId="50" xr:uid="{0610CC18-926E-4682-B2AE-309DD21285BE}"/>
    <cellStyle name="Normal 3 3" xfId="16" xr:uid="{00000000-0005-0000-0000-000012000000}"/>
    <cellStyle name="Normal 3 4" xfId="31" xr:uid="{09ED99BF-8E1F-461B-9641-D601288801AB}"/>
    <cellStyle name="Normal 3 4 2" xfId="57" xr:uid="{6A472DBF-FD07-42D4-AF85-F4DB6A9AFDF5}"/>
    <cellStyle name="Normal 3 5" xfId="36" xr:uid="{0F2EC57D-60A2-44AA-854F-6BDC202B7C46}"/>
    <cellStyle name="Normal 3 6" xfId="47" xr:uid="{D2E67199-834F-401D-B4BA-3FB424AE9E19}"/>
    <cellStyle name="Normal 4" xfId="18" xr:uid="{00000000-0005-0000-0000-000013000000}"/>
    <cellStyle name="Normal 4 2" xfId="29" xr:uid="{00000000-0005-0000-0000-000014000000}"/>
    <cellStyle name="Normal 4 2 2" xfId="44" xr:uid="{3B3FCD36-07A0-4B78-A01D-CC3FD8FF597B}"/>
    <cellStyle name="Normal 4 2 3" xfId="55" xr:uid="{0D8F24F2-26B3-475E-8108-F45C16C8431B}"/>
    <cellStyle name="Normal 4 3" xfId="40" xr:uid="{1A9A82C2-1234-4196-B466-3D57113E01EC}"/>
    <cellStyle name="Normal 4 4" xfId="51" xr:uid="{85F923AC-CB2C-40FF-8261-091718C2D0D2}"/>
    <cellStyle name="Normal 5" xfId="19" xr:uid="{00000000-0005-0000-0000-000015000000}"/>
    <cellStyle name="Normal 5 2" xfId="6" xr:uid="{00000000-0005-0000-0000-000016000000}"/>
    <cellStyle name="Normal 6" xfId="20" xr:uid="{00000000-0005-0000-0000-000017000000}"/>
    <cellStyle name="Normal 7" xfId="21" xr:uid="{00000000-0005-0000-0000-000018000000}"/>
    <cellStyle name="Normal 8" xfId="22" xr:uid="{00000000-0005-0000-0000-000019000000}"/>
    <cellStyle name="Normal 9" xfId="23" xr:uid="{00000000-0005-0000-0000-00001A000000}"/>
    <cellStyle name="Pourcentage" xfId="1" builtinId="5"/>
    <cellStyle name="Pourcentage 2" xfId="4" xr:uid="{00000000-0005-0000-0000-00001C000000}"/>
    <cellStyle name="Pourcentage 2 2" xfId="24" xr:uid="{00000000-0005-0000-0000-00001D000000}"/>
    <cellStyle name="Pourcentage 2 3" xfId="35" xr:uid="{B333534F-8F4D-47BF-BA76-43CE650E8669}"/>
    <cellStyle name="Pourcentage 2 4" xfId="46" xr:uid="{77DFCFB3-22FC-4A79-9E39-1DE660BA9832}"/>
    <cellStyle name="Pourcentage 3" xfId="25" xr:uid="{00000000-0005-0000-0000-00001E000000}"/>
    <cellStyle name="Pourcentage 4" xfId="32" xr:uid="{240F4324-4939-4E85-A165-A9318BA803B6}"/>
    <cellStyle name="Pourcentage 4 2" xfId="58" xr:uid="{2317F145-201F-4825-900E-0796BA0F46B3}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numFmt numFmtId="3" formatCode="#,##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rgb="FF83B81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rgb="FF83B81A"/>
        </patternFill>
      </fill>
    </dxf>
    <dxf>
      <font>
        <strike val="0"/>
        <outline val="0"/>
        <shadow val="0"/>
        <u val="none"/>
        <vertAlign val="baseline"/>
        <sz val="11"/>
      </font>
      <numFmt numFmtId="165" formatCode="0.0%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rgb="FF83B81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rgb="FF83B81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rgb="FF83B81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rgb="FF83B81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rgb="FF83B81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rgb="FF83B81A"/>
        </patternFill>
      </fill>
    </dxf>
  </dxfs>
  <tableStyles count="0" defaultTableStyle="TableStyleMedium2" defaultPivotStyle="PivotStyleLight16"/>
  <colors>
    <mruColors>
      <color rgb="FF83B8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CC1CF1-D6D8-4644-93A6-7254C650B6E2}" name="Tableau324" displayName="Tableau324" ref="B4:E67" totalsRowShown="0" headerRowDxfId="64" dataDxfId="62" headerRowBorderDxfId="63" tableBorderDxfId="61">
  <autoFilter ref="B4:E67" xr:uid="{06CC1CF1-D6D8-4644-93A6-7254C650B6E2}"/>
  <sortState xmlns:xlrd2="http://schemas.microsoft.com/office/spreadsheetml/2017/richdata2" ref="B5:E67">
    <sortCondition descending="1" ref="D4:D67"/>
  </sortState>
  <tableColumns count="4">
    <tableColumn id="1" xr3:uid="{067D9C54-F662-4745-83D0-6C28649CC1EB}" name="PARIS" dataDxfId="60"/>
    <tableColumn id="2" xr3:uid="{D0BC5313-CEA8-4297-92AF-91DF8CF3BFF9}" name="2020" dataDxfId="10"/>
    <tableColumn id="3" xr3:uid="{763E17B6-DB78-4300-8152-3304800B4C7C}" name="2021" dataDxfId="9"/>
    <tableColumn id="4" xr3:uid="{E9884EBA-65D6-4766-9E5F-6FAF4382F76A}" name="Var 21/20" dataDxfId="11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801E62C-9F7E-4CE4-8193-32CD103316B3}" name="Tableau1012311" displayName="Tableau1012311" ref="B87:E109" totalsRowShown="0" headerRowDxfId="59" dataDxfId="57" headerRowBorderDxfId="58" tableBorderDxfId="56" totalsRowBorderDxfId="55">
  <autoFilter ref="B87:E109" xr:uid="{F801E62C-9F7E-4CE4-8193-32CD103316B3}"/>
  <sortState xmlns:xlrd2="http://schemas.microsoft.com/office/spreadsheetml/2017/richdata2" ref="B88:E109">
    <sortCondition descending="1" ref="D87:D109"/>
  </sortState>
  <tableColumns count="4">
    <tableColumn id="1" xr3:uid="{BEB54786-880A-4A2B-971D-224804040F5B}" name="SEINE-ET-MARNE" dataDxfId="54"/>
    <tableColumn id="2" xr3:uid="{90BED158-55E2-46EE-A694-DE9565616942}" name="2020" dataDxfId="8" dataCellStyle="Normal 2"/>
    <tableColumn id="3" xr3:uid="{A7C4E874-DF9E-4DA9-B3E9-7114A43D7FB8}" name="2021" dataDxfId="7" dataCellStyle="Normal 2"/>
    <tableColumn id="4" xr3:uid="{968FBE47-0198-4158-A8A5-2125E26DA31D}" name="Var 21/20" dataDxfId="53" dataCellStyle="Normal 2">
      <calculatedColumnFormula>Tableau1012311[[#This Row],[2021]]/Tableau1012311[[#This Row],[2020]]-1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150F7FE-2C83-4DF4-B7A6-0FEC1E6715E5}" name="Tableau913512" displayName="Tableau913512" ref="B123:E171" totalsRowShown="0" headerRowDxfId="52" dataDxfId="50" headerRowBorderDxfId="51" tableBorderDxfId="49">
  <autoFilter ref="B123:E171" xr:uid="{1150F7FE-2C83-4DF4-B7A6-0FEC1E6715E5}"/>
  <sortState xmlns:xlrd2="http://schemas.microsoft.com/office/spreadsheetml/2017/richdata2" ref="B124:E171">
    <sortCondition descending="1" ref="D123:D171"/>
  </sortState>
  <tableColumns count="4">
    <tableColumn id="1" xr3:uid="{635805C6-F83E-4B87-A829-87B4B6D4FE37}" name="YVELINES" dataDxfId="48"/>
    <tableColumn id="2" xr3:uid="{8D3D6FE7-E95C-4DF4-9430-19266B71DF73}" name="2020" dataDxfId="6"/>
    <tableColumn id="3" xr3:uid="{1B2FA485-C030-4828-B0AB-0104AA8C2971}" name="2021" dataDxfId="5"/>
    <tableColumn id="4" xr3:uid="{829D10F0-385D-462A-AFA1-B4C4E0A71B0F}" name="Var 21/20" dataDxfId="4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8D49AB3-C5E0-4513-AC5D-8D8090A86F6F}" name="Tableau815613" displayName="Tableau815613" ref="B180:E222" totalsRowShown="0" headerRowDxfId="46" dataDxfId="44" headerRowBorderDxfId="45" tableBorderDxfId="43">
  <autoFilter ref="B180:E222" xr:uid="{18D49AB3-C5E0-4513-AC5D-8D8090A86F6F}"/>
  <sortState xmlns:xlrd2="http://schemas.microsoft.com/office/spreadsheetml/2017/richdata2" ref="B181:E222">
    <sortCondition descending="1" ref="D180:D222"/>
  </sortState>
  <tableColumns count="4">
    <tableColumn id="1" xr3:uid="{3A06D16E-8524-4984-AE53-D537890FE44E}" name="ESSONNE" dataDxfId="42"/>
    <tableColumn id="2" xr3:uid="{B2D374F1-8B0C-46A2-971B-E6687FB4BC60}" name="2020" dataDxfId="4"/>
    <tableColumn id="3" xr3:uid="{9B0D807B-0BD9-4FED-B049-1BA67DFF5660}" name="2021" dataDxfId="3"/>
    <tableColumn id="4" xr3:uid="{0245736E-6B5C-428E-85ED-0E59A4DEB246}" name="Var 21/20" dataDxfId="2" dataCellStyle="Pourcentage">
      <calculatedColumnFormula>Tableau815613[[#This Row],[2021]]/Tableau815613[[#This Row],[2020]]-1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9A4DD6D-3F3C-448B-A866-194E1D54C1E3}" name="Tableau716714" displayName="Tableau716714" ref="B233:E246" totalsRowShown="0" headerRowDxfId="41" dataDxfId="39" headerRowBorderDxfId="40" tableBorderDxfId="38">
  <autoFilter ref="B233:E246" xr:uid="{09A4DD6D-3F3C-448B-A866-194E1D54C1E3}"/>
  <sortState xmlns:xlrd2="http://schemas.microsoft.com/office/spreadsheetml/2017/richdata2" ref="B234:E246">
    <sortCondition descending="1" ref="D233:D246"/>
  </sortState>
  <tableColumns count="4">
    <tableColumn id="1" xr3:uid="{58FA655F-B3C7-4F6C-9119-41B8C80ED532}" name="HAUTS-DE-SEINE" dataDxfId="37"/>
    <tableColumn id="2" xr3:uid="{7D8B55F4-C48C-480E-96AC-201F002D4930}" name="2020" dataDxfId="1"/>
    <tableColumn id="3" xr3:uid="{F57E55DE-DAE6-4E0F-AE8B-15344CC7ADA1}" name="2021" dataDxfId="0"/>
    <tableColumn id="4" xr3:uid="{D36EBC92-B0EA-4799-8C0C-AA2A7A747438}" name="Var 21/20" dataDxfId="3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3878095-23EE-4353-A8F7-9164A7809B19}" name="Tableau617815" displayName="Tableau617815" ref="B255:E258" totalsRowShown="0" headerRowDxfId="35" dataDxfId="33" headerRowBorderDxfId="34" tableBorderDxfId="32">
  <autoFilter ref="B255:E258" xr:uid="{D3878095-23EE-4353-A8F7-9164A7809B19}"/>
  <sortState xmlns:xlrd2="http://schemas.microsoft.com/office/spreadsheetml/2017/richdata2" ref="B256:E258">
    <sortCondition descending="1" ref="D255:D258"/>
  </sortState>
  <tableColumns count="4">
    <tableColumn id="1" xr3:uid="{205A9919-52AB-40D0-A32E-269492FD4B56}" name="SEINE-SAINT-DENIS" dataDxfId="31"/>
    <tableColumn id="2" xr3:uid="{AE31E2DC-DE36-4E88-BB47-B47B4F38C516}" name="2020" dataDxfId="30"/>
    <tableColumn id="3" xr3:uid="{34E51881-72BD-4AAA-AA05-58C8E731E9CE}" name="2021" dataDxfId="29"/>
    <tableColumn id="4" xr3:uid="{5C88F190-627C-428A-91D3-F026216F35CE}" name="Var 21/20" dataDxfId="28">
      <calculatedColumnFormula>Tableau617815[[#This Row],[2021]]/Tableau617815[[#This Row],[2020]]-1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1444CE3-4EED-40F3-9EC6-3E3862B0475A}" name="Tableau518916" displayName="Tableau518916" ref="B263:E277" totalsRowShown="0" headerRowDxfId="27" dataDxfId="26" tableBorderDxfId="25">
  <autoFilter ref="B263:E277" xr:uid="{41444CE3-4EED-40F3-9EC6-3E3862B0475A}"/>
  <sortState xmlns:xlrd2="http://schemas.microsoft.com/office/spreadsheetml/2017/richdata2" ref="B264:E277">
    <sortCondition descending="1" ref="D263:D277"/>
  </sortState>
  <tableColumns count="4">
    <tableColumn id="1" xr3:uid="{18C5EB0E-C2DA-4207-BF95-204811A66299}" name="VAL-DE-MARNE" dataDxfId="24"/>
    <tableColumn id="2" xr3:uid="{B4D9D61E-8012-4588-BB6B-B46984272D8A}" name="2020" dataDxfId="23"/>
    <tableColumn id="3" xr3:uid="{73448F04-CCBE-4244-9763-FBA2F807579E}" name="2021" dataDxfId="22"/>
    <tableColumn id="4" xr3:uid="{283152B1-F63A-445D-A4FA-1CB1EB4F1898}" name="Var 21/20" dataDxfId="21">
      <calculatedColumnFormula>Tableau518916[[#This Row],[2021]]/Tableau518916[[#This Row],[2020]]-1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B38EE35-94EE-4644-9C11-B7ECAE17B4FD}" name="Tableau4191017" displayName="Tableau4191017" ref="B282:E303" totalsRowShown="0" headerRowDxfId="20" dataDxfId="18" headerRowBorderDxfId="19" tableBorderDxfId="17" totalsRowBorderDxfId="16">
  <autoFilter ref="B282:E303" xr:uid="{2B38EE35-94EE-4644-9C11-B7ECAE17B4FD}"/>
  <sortState xmlns:xlrd2="http://schemas.microsoft.com/office/spreadsheetml/2017/richdata2" ref="B283:E303">
    <sortCondition descending="1" ref="D282:D303"/>
  </sortState>
  <tableColumns count="4">
    <tableColumn id="1" xr3:uid="{89B3B44E-A6C4-4A88-9365-00F1F95B8F85}" name="VAL D'OISE" dataDxfId="15"/>
    <tableColumn id="2" xr3:uid="{13C06E15-646B-43BC-BBC1-0427154A2A62}" name="2020" dataDxfId="14"/>
    <tableColumn id="3" xr3:uid="{7661282C-9642-4BB3-9FE7-8AF48C6B9880}" name="2021" dataDxfId="13"/>
    <tableColumn id="4" xr3:uid="{D91DED7D-6467-4A38-BE0B-9698342D4297}" name="Var 20/19" dataDxfId="12">
      <calculatedColumnFormula>Tableau4191017[[#This Row],[2021]]/Tableau4191017[[#This Row],[2020]]-1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5BAF7-51CD-4663-94F7-B0952705CA6B}">
  <dimension ref="B1:IN344"/>
  <sheetViews>
    <sheetView tabSelected="1" zoomScale="91" zoomScaleNormal="91" workbookViewId="0">
      <selection activeCell="E301" sqref="E301"/>
    </sheetView>
  </sheetViews>
  <sheetFormatPr baseColWidth="10" defaultColWidth="6.5703125" defaultRowHeight="14.25" x14ac:dyDescent="0.2"/>
  <cols>
    <col min="1" max="1" width="6.5703125" style="6"/>
    <col min="2" max="2" width="81.7109375" style="6" customWidth="1"/>
    <col min="3" max="4" width="19.140625" style="7" customWidth="1"/>
    <col min="5" max="5" width="19.140625" style="8" customWidth="1"/>
    <col min="6" max="16384" width="6.5703125" style="6"/>
  </cols>
  <sheetData>
    <row r="1" spans="2:8" ht="18" customHeight="1" x14ac:dyDescent="0.2">
      <c r="B1" s="78" t="s">
        <v>0</v>
      </c>
      <c r="C1" s="78"/>
      <c r="D1" s="78"/>
      <c r="E1" s="78"/>
    </row>
    <row r="2" spans="2:8" x14ac:dyDescent="0.2">
      <c r="B2" s="78"/>
      <c r="C2" s="78"/>
      <c r="D2" s="78"/>
      <c r="E2" s="78"/>
    </row>
    <row r="3" spans="2:8" ht="15.6" customHeight="1" x14ac:dyDescent="0.2">
      <c r="B3" s="79"/>
      <c r="C3" s="79"/>
      <c r="D3" s="79"/>
      <c r="E3" s="79"/>
    </row>
    <row r="4" spans="2:8" ht="15" x14ac:dyDescent="0.2">
      <c r="B4" s="15" t="s">
        <v>1</v>
      </c>
      <c r="C4" s="16" t="s">
        <v>2</v>
      </c>
      <c r="D4" s="16" t="s">
        <v>3</v>
      </c>
      <c r="E4" s="16" t="s">
        <v>4</v>
      </c>
    </row>
    <row r="5" spans="2:8" x14ac:dyDescent="0.2">
      <c r="B5" s="61" t="s">
        <v>5</v>
      </c>
      <c r="C5" s="45">
        <v>2697584</v>
      </c>
      <c r="D5" s="45">
        <v>2825039</v>
      </c>
      <c r="E5" s="62">
        <f>D5/C5-1</f>
        <v>4.7247833617044099E-2</v>
      </c>
      <c r="G5" s="27"/>
      <c r="H5" s="28"/>
    </row>
    <row r="6" spans="2:8" x14ac:dyDescent="0.2">
      <c r="B6" s="61" t="s">
        <v>6</v>
      </c>
      <c r="C6" s="45">
        <v>1559200</v>
      </c>
      <c r="D6" s="45">
        <v>2047042</v>
      </c>
      <c r="E6" s="62">
        <f>D6/C6-1</f>
        <v>0.31287968188814785</v>
      </c>
      <c r="G6" s="27"/>
      <c r="H6" s="28"/>
    </row>
    <row r="7" spans="2:8" x14ac:dyDescent="0.2">
      <c r="B7" s="63" t="s">
        <v>7</v>
      </c>
      <c r="C7" s="45">
        <v>912803</v>
      </c>
      <c r="D7" s="45">
        <v>1501040</v>
      </c>
      <c r="E7" s="64">
        <f>D7/C7-1</f>
        <v>0.64442930183183011</v>
      </c>
      <c r="G7" s="27"/>
      <c r="H7" s="28"/>
    </row>
    <row r="8" spans="2:8" x14ac:dyDescent="0.2">
      <c r="B8" s="63" t="s">
        <v>8</v>
      </c>
      <c r="C8" s="45">
        <v>798318</v>
      </c>
      <c r="D8" s="45">
        <v>1224200</v>
      </c>
      <c r="E8" s="62">
        <f>D8/C8-1</f>
        <v>0.53347412935697314</v>
      </c>
      <c r="G8" s="27"/>
      <c r="H8" s="28"/>
    </row>
    <row r="9" spans="2:8" x14ac:dyDescent="0.2">
      <c r="B9" s="63" t="s">
        <v>9</v>
      </c>
      <c r="C9" s="58">
        <v>867274</v>
      </c>
      <c r="D9" s="58">
        <v>1044365</v>
      </c>
      <c r="E9" s="62">
        <f>D9/C9-1</f>
        <v>0.20419267728537926</v>
      </c>
      <c r="G9" s="27"/>
      <c r="H9" s="28"/>
    </row>
    <row r="10" spans="2:8" x14ac:dyDescent="0.2">
      <c r="B10" s="61" t="s">
        <v>10</v>
      </c>
      <c r="C10" s="45">
        <v>643828</v>
      </c>
      <c r="D10" s="45">
        <v>983797</v>
      </c>
      <c r="E10" s="62">
        <f>D10/C10-1</f>
        <v>0.52804320408556316</v>
      </c>
      <c r="G10" s="27"/>
      <c r="H10" s="28"/>
    </row>
    <row r="11" spans="2:8" x14ac:dyDescent="0.2">
      <c r="B11" s="63" t="s">
        <v>11</v>
      </c>
      <c r="C11" s="45">
        <v>389804</v>
      </c>
      <c r="D11" s="45">
        <v>726579</v>
      </c>
      <c r="E11" s="62">
        <f>D11/C11-1</f>
        <v>0.86395983622538508</v>
      </c>
      <c r="G11" s="27"/>
      <c r="H11" s="28"/>
    </row>
    <row r="12" spans="2:8" x14ac:dyDescent="0.2">
      <c r="B12" s="61" t="s">
        <v>12</v>
      </c>
      <c r="C12" s="58">
        <v>253409</v>
      </c>
      <c r="D12" s="58">
        <v>691000</v>
      </c>
      <c r="E12" s="62">
        <f>D12/C12-1</f>
        <v>1.7268171217281156</v>
      </c>
      <c r="G12" s="27"/>
      <c r="H12" s="28"/>
    </row>
    <row r="13" spans="2:8" x14ac:dyDescent="0.2">
      <c r="B13" s="63" t="s">
        <v>13</v>
      </c>
      <c r="C13" s="58">
        <v>438813</v>
      </c>
      <c r="D13" s="58">
        <v>615795</v>
      </c>
      <c r="E13" s="62">
        <f>D13/C13-1</f>
        <v>0.40331986518175178</v>
      </c>
      <c r="G13" s="27"/>
      <c r="H13" s="28"/>
    </row>
    <row r="14" spans="2:8" x14ac:dyDescent="0.2">
      <c r="B14" s="61" t="s">
        <v>14</v>
      </c>
      <c r="C14" s="58">
        <v>1324</v>
      </c>
      <c r="D14" s="58">
        <v>606383</v>
      </c>
      <c r="E14" s="62" t="s">
        <v>15</v>
      </c>
      <c r="G14" s="27"/>
      <c r="H14" s="28"/>
    </row>
    <row r="15" spans="2:8" x14ac:dyDescent="0.2">
      <c r="B15" s="61" t="s">
        <v>16</v>
      </c>
      <c r="C15" s="45">
        <v>350541</v>
      </c>
      <c r="D15" s="45">
        <v>517587</v>
      </c>
      <c r="E15" s="62">
        <f>D15/C15-1</f>
        <v>0.4765376945920734</v>
      </c>
      <c r="G15" s="27"/>
      <c r="H15" s="28"/>
    </row>
    <row r="16" spans="2:8" x14ac:dyDescent="0.2">
      <c r="B16" s="61" t="s">
        <v>17</v>
      </c>
      <c r="C16" s="45">
        <v>428642</v>
      </c>
      <c r="D16" s="45">
        <v>510335</v>
      </c>
      <c r="E16" s="62">
        <f>D16/C16-1</f>
        <v>0.19058561690175013</v>
      </c>
      <c r="G16" s="27"/>
      <c r="H16" s="28"/>
    </row>
    <row r="17" spans="2:8" x14ac:dyDescent="0.2">
      <c r="B17" s="61" t="s">
        <v>18</v>
      </c>
      <c r="C17" s="45" t="s">
        <v>15</v>
      </c>
      <c r="D17" s="58">
        <v>508689</v>
      </c>
      <c r="E17" s="62" t="s">
        <v>15</v>
      </c>
      <c r="G17" s="27"/>
      <c r="H17" s="28"/>
    </row>
    <row r="18" spans="2:8" x14ac:dyDescent="0.2">
      <c r="B18" s="63" t="s">
        <v>19</v>
      </c>
      <c r="C18" s="45">
        <v>351018</v>
      </c>
      <c r="D18" s="45">
        <v>458679</v>
      </c>
      <c r="E18" s="62">
        <f>D18/C18-1</f>
        <v>0.30671076696921529</v>
      </c>
      <c r="G18" s="27"/>
      <c r="H18" s="28"/>
    </row>
    <row r="19" spans="2:8" x14ac:dyDescent="0.2">
      <c r="B19" s="61" t="s">
        <v>20</v>
      </c>
      <c r="C19" s="58">
        <v>285917</v>
      </c>
      <c r="D19" s="58">
        <v>407540</v>
      </c>
      <c r="E19" s="62">
        <f>D19/C19-1</f>
        <v>0.42537869381673699</v>
      </c>
      <c r="G19" s="27"/>
      <c r="H19" s="28"/>
    </row>
    <row r="20" spans="2:8" x14ac:dyDescent="0.2">
      <c r="B20" s="61" t="s">
        <v>21</v>
      </c>
      <c r="C20" s="45">
        <v>208869</v>
      </c>
      <c r="D20" s="58">
        <v>391383</v>
      </c>
      <c r="E20" s="62">
        <f>D20/C20-1</f>
        <v>0.87382043290292</v>
      </c>
      <c r="G20" s="27"/>
      <c r="H20" s="28"/>
    </row>
    <row r="21" spans="2:8" x14ac:dyDescent="0.2">
      <c r="B21" s="63" t="s">
        <v>22</v>
      </c>
      <c r="C21" s="45">
        <v>280306</v>
      </c>
      <c r="D21" s="45">
        <v>384000</v>
      </c>
      <c r="E21" s="62">
        <f>D21/C21-1</f>
        <v>0.36993143207780066</v>
      </c>
      <c r="G21" s="27"/>
      <c r="H21" s="28"/>
    </row>
    <row r="22" spans="2:8" x14ac:dyDescent="0.2">
      <c r="B22" s="61" t="s">
        <v>23</v>
      </c>
      <c r="C22" s="45">
        <v>231156</v>
      </c>
      <c r="D22" s="45">
        <v>380147</v>
      </c>
      <c r="E22" s="62">
        <f>D22/C22-1</f>
        <v>0.64454740521552534</v>
      </c>
      <c r="G22" s="27"/>
      <c r="H22" s="28"/>
    </row>
    <row r="23" spans="2:8" x14ac:dyDescent="0.2">
      <c r="B23" s="61" t="s">
        <v>24</v>
      </c>
      <c r="C23" s="45">
        <v>269434</v>
      </c>
      <c r="D23" s="45">
        <v>373334</v>
      </c>
      <c r="E23" s="62">
        <f>D23/C23-1</f>
        <v>0.38562319529086908</v>
      </c>
      <c r="G23" s="27"/>
      <c r="H23" s="28"/>
    </row>
    <row r="24" spans="2:8" x14ac:dyDescent="0.2">
      <c r="B24" s="63" t="s">
        <v>25</v>
      </c>
      <c r="C24" s="45">
        <v>223217</v>
      </c>
      <c r="D24" s="45">
        <v>368084</v>
      </c>
      <c r="E24" s="62">
        <f>D24/C24-1</f>
        <v>0.6489962682053787</v>
      </c>
      <c r="G24" s="27"/>
      <c r="H24" s="28"/>
    </row>
    <row r="25" spans="2:8" x14ac:dyDescent="0.2">
      <c r="B25" s="61" t="s">
        <v>26</v>
      </c>
      <c r="C25" s="45">
        <v>432658</v>
      </c>
      <c r="D25" s="45">
        <v>315842</v>
      </c>
      <c r="E25" s="62">
        <f>D25/C25-1</f>
        <v>-0.26999616325134401</v>
      </c>
      <c r="G25" s="27"/>
      <c r="H25" s="28"/>
    </row>
    <row r="26" spans="2:8" x14ac:dyDescent="0.2">
      <c r="B26" s="61" t="s">
        <v>27</v>
      </c>
      <c r="C26" s="45">
        <v>255907</v>
      </c>
      <c r="D26" s="58">
        <v>314049</v>
      </c>
      <c r="E26" s="62">
        <f>D26/C26-1</f>
        <v>0.22719972490006124</v>
      </c>
      <c r="G26" s="27"/>
      <c r="H26" s="28"/>
    </row>
    <row r="27" spans="2:8" x14ac:dyDescent="0.2">
      <c r="B27" s="63" t="s">
        <v>28</v>
      </c>
      <c r="C27" s="58">
        <v>202465</v>
      </c>
      <c r="D27" s="58">
        <v>297725</v>
      </c>
      <c r="E27" s="62">
        <f>D27/C27-1</f>
        <v>0.47050107425974863</v>
      </c>
      <c r="G27" s="27"/>
      <c r="H27" s="28"/>
    </row>
    <row r="28" spans="2:8" x14ac:dyDescent="0.2">
      <c r="B28" s="65" t="s">
        <v>29</v>
      </c>
      <c r="C28" s="45">
        <v>179717</v>
      </c>
      <c r="D28" s="45">
        <v>296000</v>
      </c>
      <c r="E28" s="62">
        <f>D28/C28-1</f>
        <v>0.64703394781795831</v>
      </c>
      <c r="G28" s="27"/>
      <c r="H28" s="28"/>
    </row>
    <row r="29" spans="2:8" x14ac:dyDescent="0.2">
      <c r="B29" s="61" t="s">
        <v>30</v>
      </c>
      <c r="C29" s="37">
        <v>289019</v>
      </c>
      <c r="D29" s="37">
        <v>293373</v>
      </c>
      <c r="E29" s="62">
        <f>D29/C29-1</f>
        <v>1.5064753528314823E-2</v>
      </c>
      <c r="G29" s="27"/>
      <c r="H29" s="28"/>
    </row>
    <row r="30" spans="2:8" x14ac:dyDescent="0.2">
      <c r="B30" s="63" t="s">
        <v>31</v>
      </c>
      <c r="C30" s="45">
        <v>147846</v>
      </c>
      <c r="D30" s="45">
        <v>249406</v>
      </c>
      <c r="E30" s="62">
        <f>D30/C30-1</f>
        <v>0.68693099576586447</v>
      </c>
      <c r="G30" s="27"/>
      <c r="H30" s="28"/>
    </row>
    <row r="31" spans="2:8" x14ac:dyDescent="0.2">
      <c r="B31" s="61" t="s">
        <v>32</v>
      </c>
      <c r="C31" s="58">
        <v>216081</v>
      </c>
      <c r="D31" s="58">
        <v>248288</v>
      </c>
      <c r="E31" s="62">
        <f>D31/C31-1</f>
        <v>0.14905058751116473</v>
      </c>
      <c r="G31" s="27"/>
      <c r="H31" s="28"/>
    </row>
    <row r="32" spans="2:8" x14ac:dyDescent="0.2">
      <c r="B32" s="65" t="s">
        <v>33</v>
      </c>
      <c r="C32" s="45">
        <v>144519</v>
      </c>
      <c r="D32" s="45">
        <v>228485</v>
      </c>
      <c r="E32" s="62">
        <f>D32/C32-1</f>
        <v>0.58100318989198652</v>
      </c>
      <c r="G32" s="27"/>
      <c r="H32" s="28"/>
    </row>
    <row r="33" spans="2:11" x14ac:dyDescent="0.2">
      <c r="B33" s="61" t="s">
        <v>34</v>
      </c>
      <c r="C33" s="45">
        <v>82945</v>
      </c>
      <c r="D33" s="45">
        <v>225183</v>
      </c>
      <c r="E33" s="62">
        <f>D33/C33-1</f>
        <v>1.7148471878955935</v>
      </c>
      <c r="G33" s="27"/>
      <c r="H33" s="28"/>
    </row>
    <row r="34" spans="2:11" x14ac:dyDescent="0.2">
      <c r="B34" s="61" t="s">
        <v>35</v>
      </c>
      <c r="C34" s="58">
        <v>395183</v>
      </c>
      <c r="D34" s="58">
        <v>215257</v>
      </c>
      <c r="E34" s="62">
        <f>D34/C34-1</f>
        <v>-0.45529792526500379</v>
      </c>
      <c r="G34" s="27"/>
      <c r="H34" s="28"/>
    </row>
    <row r="35" spans="2:11" x14ac:dyDescent="0.2">
      <c r="B35" s="61" t="s">
        <v>36</v>
      </c>
      <c r="C35" s="45" t="s">
        <v>15</v>
      </c>
      <c r="D35" s="58">
        <v>210944</v>
      </c>
      <c r="E35" s="62" t="s">
        <v>15</v>
      </c>
      <c r="G35" s="27"/>
      <c r="H35" s="28"/>
    </row>
    <row r="36" spans="2:11" x14ac:dyDescent="0.2">
      <c r="B36" s="61" t="s">
        <v>37</v>
      </c>
      <c r="C36" s="58">
        <v>39891</v>
      </c>
      <c r="D36" s="58">
        <v>177682</v>
      </c>
      <c r="E36" s="62">
        <f>D36/C36-1</f>
        <v>3.4541876613772526</v>
      </c>
      <c r="G36" s="27"/>
      <c r="H36" s="28"/>
    </row>
    <row r="37" spans="2:11" x14ac:dyDescent="0.2">
      <c r="B37" s="61" t="s">
        <v>38</v>
      </c>
      <c r="C37" s="45">
        <v>129295</v>
      </c>
      <c r="D37" s="58">
        <v>171465</v>
      </c>
      <c r="E37" s="62">
        <f>D37/C37-1</f>
        <v>0.3261533701999304</v>
      </c>
      <c r="G37" s="27"/>
      <c r="H37" s="28"/>
    </row>
    <row r="38" spans="2:11" x14ac:dyDescent="0.2">
      <c r="B38" s="61" t="s">
        <v>261</v>
      </c>
      <c r="C38" s="45">
        <v>115408</v>
      </c>
      <c r="D38" s="58">
        <v>169389</v>
      </c>
      <c r="E38" s="62">
        <f>D38/C38-1</f>
        <v>0.46774053791764869</v>
      </c>
      <c r="G38" s="27"/>
      <c r="H38" s="28"/>
    </row>
    <row r="39" spans="2:11" x14ac:dyDescent="0.2">
      <c r="B39" s="61" t="s">
        <v>39</v>
      </c>
      <c r="C39" s="45">
        <v>137068</v>
      </c>
      <c r="D39" s="45">
        <v>163336</v>
      </c>
      <c r="E39" s="62">
        <f>D39/C39-1</f>
        <v>0.1916421046487875</v>
      </c>
      <c r="G39" s="27"/>
      <c r="H39" s="28"/>
    </row>
    <row r="40" spans="2:11" x14ac:dyDescent="0.2">
      <c r="B40" s="61" t="s">
        <v>40</v>
      </c>
      <c r="C40" s="45">
        <v>61834</v>
      </c>
      <c r="D40" s="45">
        <v>126686</v>
      </c>
      <c r="E40" s="62">
        <f>D40/C40-1</f>
        <v>1.0488080991040527</v>
      </c>
      <c r="G40" s="27"/>
      <c r="H40" s="28"/>
    </row>
    <row r="41" spans="2:11" x14ac:dyDescent="0.2">
      <c r="B41" s="61" t="s">
        <v>41</v>
      </c>
      <c r="C41" s="45">
        <v>92150</v>
      </c>
      <c r="D41" s="45">
        <v>118000</v>
      </c>
      <c r="E41" s="62">
        <f>D41/C41-1</f>
        <v>0.28052088985349966</v>
      </c>
      <c r="G41" s="27"/>
      <c r="H41" s="28"/>
    </row>
    <row r="42" spans="2:11" x14ac:dyDescent="0.2">
      <c r="B42" s="61" t="s">
        <v>42</v>
      </c>
      <c r="C42" s="45">
        <v>94970</v>
      </c>
      <c r="D42" s="45">
        <v>104946</v>
      </c>
      <c r="E42" s="62">
        <f>D42/C42-1</f>
        <v>0.10504369800989788</v>
      </c>
      <c r="G42" s="27"/>
      <c r="H42" s="28"/>
    </row>
    <row r="43" spans="2:11" x14ac:dyDescent="0.2">
      <c r="B43" s="63" t="s">
        <v>43</v>
      </c>
      <c r="C43" s="58">
        <v>90575</v>
      </c>
      <c r="D43" s="58">
        <v>103294</v>
      </c>
      <c r="E43" s="62">
        <f>D43/C43-1</f>
        <v>0.14042506210322947</v>
      </c>
      <c r="G43" s="27"/>
      <c r="H43" s="28"/>
      <c r="I43" s="18"/>
      <c r="J43" s="18"/>
      <c r="K43" s="18"/>
    </row>
    <row r="44" spans="2:11" x14ac:dyDescent="0.2">
      <c r="B44" s="61" t="s">
        <v>44</v>
      </c>
      <c r="C44" s="45">
        <v>42185</v>
      </c>
      <c r="D44" s="45">
        <v>87450</v>
      </c>
      <c r="E44" s="62">
        <f>D44/C44-1</f>
        <v>1.0730117340286833</v>
      </c>
      <c r="G44" s="27"/>
      <c r="H44" s="28"/>
      <c r="I44" s="18"/>
      <c r="J44" s="18"/>
      <c r="K44" s="18"/>
    </row>
    <row r="45" spans="2:11" x14ac:dyDescent="0.2">
      <c r="B45" s="63" t="s">
        <v>45</v>
      </c>
      <c r="C45" s="45">
        <v>100</v>
      </c>
      <c r="D45" s="45">
        <v>78785</v>
      </c>
      <c r="E45" s="62" t="s">
        <v>15</v>
      </c>
      <c r="G45" s="27"/>
      <c r="H45" s="28"/>
      <c r="I45" s="18"/>
      <c r="J45" s="18"/>
      <c r="K45" s="18"/>
    </row>
    <row r="46" spans="2:11" x14ac:dyDescent="0.2">
      <c r="B46" s="61" t="s">
        <v>46</v>
      </c>
      <c r="C46" s="58">
        <v>26110</v>
      </c>
      <c r="D46" s="58">
        <v>58235</v>
      </c>
      <c r="E46" s="62">
        <f>D46/C46-1</f>
        <v>1.2303715051704329</v>
      </c>
      <c r="G46" s="27"/>
      <c r="H46" s="28"/>
      <c r="I46" s="18"/>
      <c r="J46" s="18"/>
      <c r="K46" s="18"/>
    </row>
    <row r="47" spans="2:11" x14ac:dyDescent="0.2">
      <c r="B47" s="61" t="s">
        <v>47</v>
      </c>
      <c r="C47" s="45">
        <v>27105</v>
      </c>
      <c r="D47" s="58">
        <v>53088</v>
      </c>
      <c r="E47" s="62">
        <f>D47/C47-1</f>
        <v>0.95860542335362475</v>
      </c>
      <c r="G47" s="27"/>
      <c r="H47" s="28"/>
      <c r="I47" s="19"/>
      <c r="J47" s="19"/>
      <c r="K47" s="19"/>
    </row>
    <row r="48" spans="2:11" x14ac:dyDescent="0.2">
      <c r="B48" s="63" t="s">
        <v>48</v>
      </c>
      <c r="C48" s="45">
        <v>14423</v>
      </c>
      <c r="D48" s="58">
        <v>52067</v>
      </c>
      <c r="E48" s="62">
        <f>D48/C48-1</f>
        <v>2.6099979199889067</v>
      </c>
      <c r="G48" s="27"/>
      <c r="H48" s="28"/>
      <c r="I48" s="19"/>
      <c r="J48" s="19"/>
      <c r="K48" s="19"/>
    </row>
    <row r="49" spans="2:11" x14ac:dyDescent="0.2">
      <c r="B49" s="61" t="s">
        <v>49</v>
      </c>
      <c r="C49" s="45" t="s">
        <v>15</v>
      </c>
      <c r="D49" s="58">
        <v>51452</v>
      </c>
      <c r="E49" s="62" t="s">
        <v>15</v>
      </c>
      <c r="G49" s="27"/>
      <c r="H49" s="28"/>
      <c r="I49" s="19"/>
      <c r="J49" s="19"/>
      <c r="K49" s="19"/>
    </row>
    <row r="50" spans="2:11" x14ac:dyDescent="0.2">
      <c r="B50" s="61" t="s">
        <v>50</v>
      </c>
      <c r="C50" s="58">
        <v>21365</v>
      </c>
      <c r="D50" s="58">
        <v>43410</v>
      </c>
      <c r="E50" s="62">
        <f>D50/C50-1</f>
        <v>1.0318277556751698</v>
      </c>
      <c r="G50" s="27"/>
      <c r="H50" s="28"/>
      <c r="I50" s="18"/>
      <c r="J50" s="18"/>
      <c r="K50" s="18"/>
    </row>
    <row r="51" spans="2:11" x14ac:dyDescent="0.2">
      <c r="B51" s="61" t="s">
        <v>51</v>
      </c>
      <c r="C51" s="45">
        <v>29788</v>
      </c>
      <c r="D51" s="58">
        <v>42774</v>
      </c>
      <c r="E51" s="62">
        <f>D51/C51-1</f>
        <v>0.43594736135356515</v>
      </c>
      <c r="G51" s="27"/>
      <c r="H51" s="28"/>
      <c r="I51" s="19"/>
      <c r="J51" s="19"/>
      <c r="K51" s="19"/>
    </row>
    <row r="52" spans="2:11" x14ac:dyDescent="0.2">
      <c r="B52" s="61" t="s">
        <v>52</v>
      </c>
      <c r="C52" s="45">
        <v>29876</v>
      </c>
      <c r="D52" s="45">
        <v>41836</v>
      </c>
      <c r="E52" s="62">
        <f>D52/C52-1</f>
        <v>0.40032132815637977</v>
      </c>
      <c r="G52" s="27"/>
      <c r="H52" s="28"/>
      <c r="I52" s="19"/>
      <c r="J52" s="19"/>
      <c r="K52" s="19"/>
    </row>
    <row r="53" spans="2:11" x14ac:dyDescent="0.2">
      <c r="B53" s="63" t="s">
        <v>53</v>
      </c>
      <c r="C53" s="45">
        <v>27442</v>
      </c>
      <c r="D53" s="45">
        <v>36501</v>
      </c>
      <c r="E53" s="62">
        <f>D53/C53-1</f>
        <v>0.33011442314700101</v>
      </c>
      <c r="G53" s="27"/>
      <c r="H53" s="28"/>
      <c r="I53" s="19"/>
      <c r="J53" s="19"/>
      <c r="K53" s="19"/>
    </row>
    <row r="54" spans="2:11" x14ac:dyDescent="0.2">
      <c r="B54" s="61" t="s">
        <v>54</v>
      </c>
      <c r="C54" s="45">
        <v>22752</v>
      </c>
      <c r="D54" s="58">
        <v>30049</v>
      </c>
      <c r="E54" s="62">
        <f>D54/C54-1</f>
        <v>0.3207190576652601</v>
      </c>
      <c r="G54" s="27"/>
      <c r="H54" s="28"/>
      <c r="I54" s="19"/>
      <c r="J54" s="19"/>
      <c r="K54" s="19"/>
    </row>
    <row r="55" spans="2:11" x14ac:dyDescent="0.2">
      <c r="B55" s="63" t="s">
        <v>55</v>
      </c>
      <c r="C55" s="45">
        <v>24999</v>
      </c>
      <c r="D55" s="58">
        <v>28007</v>
      </c>
      <c r="E55" s="62">
        <f>D55/C55-1</f>
        <v>0.12032481299251963</v>
      </c>
      <c r="G55" s="27"/>
      <c r="H55" s="28"/>
      <c r="I55" s="19"/>
      <c r="J55" s="19"/>
      <c r="K55" s="19"/>
    </row>
    <row r="56" spans="2:11" x14ac:dyDescent="0.2">
      <c r="B56" s="61" t="s">
        <v>56</v>
      </c>
      <c r="C56" s="45">
        <v>10300</v>
      </c>
      <c r="D56" s="45">
        <v>26753</v>
      </c>
      <c r="E56" s="62">
        <f>D56/C56-1</f>
        <v>1.5973786407766992</v>
      </c>
      <c r="G56" s="27"/>
      <c r="H56" s="28"/>
      <c r="I56" s="19"/>
      <c r="J56" s="19"/>
      <c r="K56" s="19"/>
    </row>
    <row r="57" spans="2:11" x14ac:dyDescent="0.2">
      <c r="B57" s="61" t="s">
        <v>57</v>
      </c>
      <c r="C57" s="58">
        <v>21000</v>
      </c>
      <c r="D57" s="45">
        <v>25900</v>
      </c>
      <c r="E57" s="62">
        <f>D57/C57-1</f>
        <v>0.23333333333333339</v>
      </c>
      <c r="G57" s="27"/>
      <c r="H57" s="28"/>
      <c r="I57" s="19"/>
      <c r="J57" s="19"/>
      <c r="K57" s="19"/>
    </row>
    <row r="58" spans="2:11" x14ac:dyDescent="0.2">
      <c r="B58" s="66" t="s">
        <v>58</v>
      </c>
      <c r="C58" s="55">
        <v>18686</v>
      </c>
      <c r="D58" s="67">
        <v>25674</v>
      </c>
      <c r="E58" s="68">
        <f>D58/C58-1</f>
        <v>0.37396981697527565</v>
      </c>
      <c r="G58" s="27"/>
      <c r="H58" s="28"/>
      <c r="I58" s="19"/>
      <c r="J58" s="19"/>
      <c r="K58" s="19"/>
    </row>
    <row r="59" spans="2:11" x14ac:dyDescent="0.2">
      <c r="B59" s="63" t="s">
        <v>59</v>
      </c>
      <c r="C59" s="58">
        <v>41307</v>
      </c>
      <c r="D59" s="58">
        <v>23055</v>
      </c>
      <c r="E59" s="62">
        <f>D59/C59-1</f>
        <v>-0.44186215411431473</v>
      </c>
      <c r="G59" s="27"/>
      <c r="H59" s="28"/>
      <c r="I59" s="19"/>
      <c r="J59" s="19"/>
      <c r="K59" s="19"/>
    </row>
    <row r="60" spans="2:11" x14ac:dyDescent="0.2">
      <c r="B60" s="61" t="s">
        <v>60</v>
      </c>
      <c r="C60" s="45">
        <v>21207</v>
      </c>
      <c r="D60" s="58">
        <v>20080</v>
      </c>
      <c r="E60" s="62">
        <f>D60/C60-1</f>
        <v>-5.3142830197576263E-2</v>
      </c>
      <c r="G60" s="27"/>
      <c r="H60" s="28"/>
      <c r="I60" s="19"/>
      <c r="J60" s="19"/>
      <c r="K60" s="19"/>
    </row>
    <row r="61" spans="2:11" x14ac:dyDescent="0.2">
      <c r="B61" s="61" t="s">
        <v>61</v>
      </c>
      <c r="C61" s="58">
        <v>21193</v>
      </c>
      <c r="D61" s="58">
        <v>19838</v>
      </c>
      <c r="E61" s="62">
        <f>D61/C61-1</f>
        <v>-6.3936205350823339E-2</v>
      </c>
      <c r="G61" s="27"/>
      <c r="H61" s="28"/>
      <c r="I61" s="19"/>
      <c r="J61" s="19"/>
      <c r="K61" s="19"/>
    </row>
    <row r="62" spans="2:11" x14ac:dyDescent="0.2">
      <c r="B62" s="61" t="s">
        <v>62</v>
      </c>
      <c r="C62" s="58">
        <v>50804</v>
      </c>
      <c r="D62" s="58">
        <v>19646</v>
      </c>
      <c r="E62" s="62">
        <f>D62/C62-1</f>
        <v>-0.61329816549877969</v>
      </c>
      <c r="G62" s="27"/>
      <c r="H62" s="28"/>
      <c r="I62" s="19"/>
      <c r="J62" s="19"/>
      <c r="K62" s="19"/>
    </row>
    <row r="63" spans="2:11" x14ac:dyDescent="0.2">
      <c r="B63" s="61" t="s">
        <v>63</v>
      </c>
      <c r="C63" s="58">
        <v>17912</v>
      </c>
      <c r="D63" s="58">
        <v>17059</v>
      </c>
      <c r="E63" s="62">
        <f>D63/C63-1</f>
        <v>-4.7621706118803009E-2</v>
      </c>
      <c r="G63" s="27"/>
      <c r="H63" s="28"/>
      <c r="I63" s="19"/>
      <c r="J63" s="19"/>
      <c r="K63" s="19"/>
    </row>
    <row r="64" spans="2:11" x14ac:dyDescent="0.2">
      <c r="B64" s="61" t="s">
        <v>64</v>
      </c>
      <c r="C64" s="45">
        <v>8401</v>
      </c>
      <c r="D64" s="45">
        <v>9308</v>
      </c>
      <c r="E64" s="62">
        <f>D64/C64-1</f>
        <v>0.10796333769789301</v>
      </c>
      <c r="G64" s="27"/>
      <c r="H64" s="28"/>
      <c r="I64" s="19"/>
      <c r="J64" s="19"/>
      <c r="K64" s="19"/>
    </row>
    <row r="65" spans="2:11" x14ac:dyDescent="0.2">
      <c r="B65" s="61" t="s">
        <v>65</v>
      </c>
      <c r="C65" s="45">
        <v>4410</v>
      </c>
      <c r="D65" s="58">
        <v>7606</v>
      </c>
      <c r="E65" s="62">
        <f>D65/C65-1</f>
        <v>0.72471655328798179</v>
      </c>
      <c r="G65" s="27"/>
      <c r="H65" s="28"/>
      <c r="I65" s="19"/>
      <c r="J65" s="19"/>
      <c r="K65" s="19"/>
    </row>
    <row r="66" spans="2:11" x14ac:dyDescent="0.2">
      <c r="B66" s="61" t="s">
        <v>66</v>
      </c>
      <c r="C66" s="45">
        <v>1332</v>
      </c>
      <c r="D66" s="58">
        <v>2861</v>
      </c>
      <c r="E66" s="62">
        <f>D66/C66-1</f>
        <v>1.1478978978978978</v>
      </c>
      <c r="G66" s="27"/>
      <c r="H66" s="28"/>
      <c r="I66" s="19"/>
      <c r="J66" s="19"/>
      <c r="K66" s="19"/>
    </row>
    <row r="67" spans="2:11" x14ac:dyDescent="0.2">
      <c r="B67" s="66" t="s">
        <v>67</v>
      </c>
      <c r="C67" s="55" t="s">
        <v>15</v>
      </c>
      <c r="D67" s="58">
        <v>1196</v>
      </c>
      <c r="E67" s="62" t="s">
        <v>15</v>
      </c>
      <c r="G67" s="19"/>
      <c r="H67" s="19"/>
      <c r="I67" s="19"/>
      <c r="J67" s="19"/>
      <c r="K67" s="19"/>
    </row>
    <row r="68" spans="2:11" ht="15.75" customHeight="1" x14ac:dyDescent="0.2">
      <c r="B68" s="3"/>
      <c r="C68" s="3"/>
      <c r="D68" s="3"/>
      <c r="E68" s="3"/>
      <c r="G68" s="19"/>
      <c r="H68" s="19"/>
      <c r="I68" s="19"/>
      <c r="J68" s="19"/>
      <c r="K68" s="19"/>
    </row>
    <row r="69" spans="2:11" ht="17.25" customHeight="1" x14ac:dyDescent="0.2">
      <c r="B69" s="77" t="s">
        <v>70</v>
      </c>
      <c r="C69" s="77"/>
      <c r="D69" s="77"/>
      <c r="E69" s="77"/>
      <c r="G69" s="19"/>
      <c r="H69" s="19"/>
      <c r="I69" s="19"/>
      <c r="J69" s="19"/>
      <c r="K69" s="19"/>
    </row>
    <row r="70" spans="2:11" ht="15.75" customHeight="1" x14ac:dyDescent="0.2">
      <c r="B70" s="77" t="s">
        <v>71</v>
      </c>
      <c r="C70" s="77"/>
      <c r="D70" s="77"/>
      <c r="E70" s="77"/>
      <c r="G70" s="19"/>
      <c r="H70" s="19"/>
      <c r="I70" s="19"/>
      <c r="J70" s="19"/>
      <c r="K70" s="19"/>
    </row>
    <row r="71" spans="2:11" ht="31.9" customHeight="1" x14ac:dyDescent="0.2">
      <c r="B71" s="80" t="s">
        <v>72</v>
      </c>
      <c r="C71" s="80"/>
      <c r="D71" s="80"/>
      <c r="E71" s="80"/>
      <c r="G71" s="19"/>
      <c r="H71" s="19"/>
      <c r="I71" s="19"/>
      <c r="J71" s="19"/>
      <c r="K71" s="19"/>
    </row>
    <row r="72" spans="2:11" ht="15.75" customHeight="1" x14ac:dyDescent="0.2">
      <c r="B72" s="80" t="s">
        <v>73</v>
      </c>
      <c r="C72" s="80"/>
      <c r="D72" s="80"/>
      <c r="E72" s="80"/>
      <c r="G72" s="19"/>
      <c r="H72" s="19"/>
      <c r="I72" s="19"/>
      <c r="J72" s="19"/>
      <c r="K72" s="19"/>
    </row>
    <row r="73" spans="2:11" ht="15.75" customHeight="1" x14ac:dyDescent="0.2">
      <c r="B73" s="80" t="s">
        <v>74</v>
      </c>
      <c r="C73" s="80"/>
      <c r="D73" s="80"/>
      <c r="E73" s="80"/>
      <c r="G73" s="19"/>
      <c r="H73" s="19"/>
      <c r="I73" s="19"/>
      <c r="J73" s="19"/>
      <c r="K73" s="19"/>
    </row>
    <row r="74" spans="2:11" ht="15.75" customHeight="1" x14ac:dyDescent="0.2">
      <c r="B74" s="80" t="s">
        <v>75</v>
      </c>
      <c r="C74" s="80"/>
      <c r="D74" s="80"/>
      <c r="E74" s="80"/>
      <c r="G74" s="19"/>
      <c r="H74" s="19"/>
      <c r="I74" s="19"/>
      <c r="J74" s="19"/>
      <c r="K74" s="19"/>
    </row>
    <row r="75" spans="2:11" ht="16.5" customHeight="1" x14ac:dyDescent="0.2">
      <c r="B75" s="80" t="s">
        <v>76</v>
      </c>
      <c r="C75" s="80"/>
      <c r="D75" s="80"/>
      <c r="E75" s="80"/>
      <c r="G75" s="19"/>
      <c r="H75" s="19"/>
      <c r="I75" s="19"/>
      <c r="J75" s="19"/>
      <c r="K75" s="19"/>
    </row>
    <row r="76" spans="2:11" ht="30.6" customHeight="1" x14ac:dyDescent="0.2">
      <c r="B76" s="75" t="s">
        <v>77</v>
      </c>
      <c r="C76" s="75"/>
      <c r="D76" s="75"/>
      <c r="E76" s="75"/>
      <c r="G76" s="19"/>
      <c r="H76" s="19"/>
      <c r="I76" s="19"/>
      <c r="J76" s="19"/>
      <c r="K76" s="19"/>
    </row>
    <row r="77" spans="2:11" x14ac:dyDescent="0.2">
      <c r="B77" s="81" t="s">
        <v>78</v>
      </c>
      <c r="C77" s="81"/>
      <c r="D77" s="81"/>
      <c r="E77" s="81"/>
      <c r="G77" s="19"/>
      <c r="H77" s="19"/>
      <c r="I77" s="19"/>
      <c r="J77" s="19"/>
      <c r="K77" s="19"/>
    </row>
    <row r="78" spans="2:11" x14ac:dyDescent="0.2">
      <c r="B78" s="75" t="s">
        <v>79</v>
      </c>
      <c r="C78" s="75"/>
      <c r="D78" s="75"/>
      <c r="E78" s="75"/>
      <c r="G78" s="19"/>
      <c r="H78" s="19"/>
      <c r="I78" s="19"/>
      <c r="J78" s="19"/>
      <c r="K78" s="19"/>
    </row>
    <row r="79" spans="2:11" ht="15" customHeight="1" x14ac:dyDescent="0.2">
      <c r="B79" s="75" t="s">
        <v>80</v>
      </c>
      <c r="C79" s="75"/>
      <c r="D79" s="75"/>
      <c r="E79" s="75"/>
      <c r="G79" s="19"/>
      <c r="H79" s="19"/>
      <c r="I79" s="19"/>
      <c r="J79" s="19"/>
      <c r="K79" s="19"/>
    </row>
    <row r="80" spans="2:11" x14ac:dyDescent="0.2">
      <c r="B80" s="75" t="s">
        <v>81</v>
      </c>
      <c r="C80" s="75"/>
      <c r="D80" s="75"/>
      <c r="E80" s="75"/>
      <c r="G80" s="19"/>
      <c r="H80" s="19"/>
      <c r="I80" s="19"/>
      <c r="J80" s="19"/>
      <c r="K80" s="19"/>
    </row>
    <row r="81" spans="2:11" x14ac:dyDescent="0.2">
      <c r="B81" s="75" t="s">
        <v>82</v>
      </c>
      <c r="C81" s="75"/>
      <c r="D81" s="75"/>
      <c r="E81" s="75"/>
      <c r="F81" s="75"/>
      <c r="G81" s="19"/>
      <c r="H81" s="19"/>
      <c r="I81" s="19"/>
      <c r="J81" s="19"/>
      <c r="K81" s="19"/>
    </row>
    <row r="82" spans="2:11" x14ac:dyDescent="0.2">
      <c r="B82" s="75" t="s">
        <v>83</v>
      </c>
      <c r="C82" s="75"/>
      <c r="D82" s="75"/>
      <c r="E82" s="75"/>
      <c r="F82" s="75"/>
      <c r="G82" s="19"/>
      <c r="H82" s="19"/>
      <c r="I82" s="19"/>
      <c r="J82" s="19"/>
      <c r="K82" s="19"/>
    </row>
    <row r="83" spans="2:11" x14ac:dyDescent="0.2">
      <c r="B83" s="75" t="s">
        <v>84</v>
      </c>
      <c r="C83" s="75"/>
      <c r="D83" s="75"/>
      <c r="E83" s="75"/>
      <c r="G83" s="19"/>
      <c r="H83" s="19"/>
      <c r="I83" s="19"/>
      <c r="J83" s="19"/>
      <c r="K83" s="19"/>
    </row>
    <row r="84" spans="2:11" x14ac:dyDescent="0.2">
      <c r="B84" s="69" t="s">
        <v>85</v>
      </c>
      <c r="C84" s="69"/>
      <c r="D84" s="69"/>
      <c r="E84" s="69"/>
      <c r="G84" s="19"/>
      <c r="H84" s="19"/>
      <c r="I84" s="19"/>
      <c r="J84" s="19"/>
      <c r="K84" s="19"/>
    </row>
    <row r="85" spans="2:11" ht="12.75" customHeight="1" x14ac:dyDescent="0.2">
      <c r="B85" s="20"/>
      <c r="C85" s="21"/>
      <c r="D85" s="21"/>
      <c r="E85" s="21"/>
      <c r="G85" s="19"/>
      <c r="H85" s="19"/>
      <c r="I85" s="19"/>
      <c r="J85" s="19"/>
      <c r="K85" s="19"/>
    </row>
    <row r="86" spans="2:11" s="18" customFormat="1" ht="14.25" customHeight="1" x14ac:dyDescent="0.2">
      <c r="B86" s="20" t="s">
        <v>86</v>
      </c>
      <c r="C86" s="21"/>
      <c r="D86" s="21"/>
      <c r="E86" s="21"/>
    </row>
    <row r="87" spans="2:11" s="18" customFormat="1" ht="14.25" customHeight="1" x14ac:dyDescent="0.2">
      <c r="B87" s="15" t="s">
        <v>87</v>
      </c>
      <c r="C87" s="16" t="s">
        <v>2</v>
      </c>
      <c r="D87" s="16" t="s">
        <v>3</v>
      </c>
      <c r="E87" s="16" t="s">
        <v>4</v>
      </c>
    </row>
    <row r="88" spans="2:11" s="19" customFormat="1" ht="14.25" customHeight="1" x14ac:dyDescent="0.2">
      <c r="B88" s="52" t="s">
        <v>259</v>
      </c>
      <c r="C88" s="34" t="s">
        <v>15</v>
      </c>
      <c r="D88" s="34">
        <v>5580000</v>
      </c>
      <c r="E88" s="35" t="s">
        <v>15</v>
      </c>
    </row>
    <row r="89" spans="2:11" s="19" customFormat="1" ht="14.25" customHeight="1" x14ac:dyDescent="0.2">
      <c r="B89" s="72" t="s">
        <v>277</v>
      </c>
      <c r="C89" s="73" t="s">
        <v>68</v>
      </c>
      <c r="D89" s="73">
        <v>1000000</v>
      </c>
      <c r="E89" s="74" t="s">
        <v>15</v>
      </c>
    </row>
    <row r="90" spans="2:11" s="19" customFormat="1" ht="15.6" customHeight="1" x14ac:dyDescent="0.2">
      <c r="B90" s="33" t="s">
        <v>88</v>
      </c>
      <c r="C90" s="34">
        <v>163000</v>
      </c>
      <c r="D90" s="34">
        <v>252609</v>
      </c>
      <c r="E90" s="35">
        <f>Tableau1012311[[#This Row],[2021]]/Tableau1012311[[#This Row],[2020]]-1</f>
        <v>0.54974846625766882</v>
      </c>
    </row>
    <row r="91" spans="2:11" s="19" customFormat="1" ht="15" customHeight="1" x14ac:dyDescent="0.2">
      <c r="B91" s="33" t="s">
        <v>89</v>
      </c>
      <c r="C91" s="34">
        <v>251645</v>
      </c>
      <c r="D91" s="34">
        <v>232074</v>
      </c>
      <c r="E91" s="35">
        <f>Tableau1012311[[#This Row],[2021]]/Tableau1012311[[#This Row],[2020]]-1</f>
        <v>-7.7772258538814643E-2</v>
      </c>
    </row>
    <row r="92" spans="2:11" s="19" customFormat="1" ht="14.25" customHeight="1" x14ac:dyDescent="0.2">
      <c r="B92" s="33" t="s">
        <v>90</v>
      </c>
      <c r="C92" s="34">
        <v>110000</v>
      </c>
      <c r="D92" s="34">
        <v>160000</v>
      </c>
      <c r="E92" s="35">
        <f>Tableau1012311[[#This Row],[2021]]/Tableau1012311[[#This Row],[2020]]-1</f>
        <v>0.45454545454545459</v>
      </c>
    </row>
    <row r="93" spans="2:11" s="19" customFormat="1" ht="15.6" customHeight="1" x14ac:dyDescent="0.2">
      <c r="B93" s="33" t="s">
        <v>263</v>
      </c>
      <c r="C93" s="34">
        <v>50000</v>
      </c>
      <c r="D93" s="34">
        <v>95000</v>
      </c>
      <c r="E93" s="35">
        <f>Tableau1012311[[#This Row],[2021]]/Tableau1012311[[#This Row],[2020]]-1</f>
        <v>0.89999999999999991</v>
      </c>
    </row>
    <row r="94" spans="2:11" s="19" customFormat="1" ht="15.6" customHeight="1" x14ac:dyDescent="0.2">
      <c r="B94" s="53" t="s">
        <v>91</v>
      </c>
      <c r="C94" s="34">
        <v>79214</v>
      </c>
      <c r="D94" s="34">
        <v>74938</v>
      </c>
      <c r="E94" s="60">
        <f>Tableau1012311[[#This Row],[2021]]/Tableau1012311[[#This Row],[2020]]-1</f>
        <v>-5.3980357007599622E-2</v>
      </c>
    </row>
    <row r="95" spans="2:11" s="19" customFormat="1" ht="15.6" customHeight="1" x14ac:dyDescent="0.2">
      <c r="B95" s="53" t="s">
        <v>92</v>
      </c>
      <c r="C95" s="34">
        <v>39336</v>
      </c>
      <c r="D95" s="34">
        <v>49457</v>
      </c>
      <c r="E95" s="60">
        <f>Tableau1012311[[#This Row],[2021]]/Tableau1012311[[#This Row],[2020]]-1</f>
        <v>0.25729611551759213</v>
      </c>
      <c r="G95" s="6"/>
      <c r="H95" s="6"/>
      <c r="I95" s="6"/>
      <c r="J95" s="6"/>
      <c r="K95" s="6"/>
    </row>
    <row r="96" spans="2:11" s="19" customFormat="1" ht="15" customHeight="1" x14ac:dyDescent="0.2">
      <c r="B96" s="53" t="s">
        <v>93</v>
      </c>
      <c r="C96" s="34">
        <v>26319</v>
      </c>
      <c r="D96" s="34">
        <v>44033</v>
      </c>
      <c r="E96" s="60">
        <f>Tableau1012311[[#This Row],[2021]]/Tableau1012311[[#This Row],[2020]]-1</f>
        <v>0.67304988791367459</v>
      </c>
      <c r="G96" s="6"/>
      <c r="H96" s="6"/>
      <c r="I96" s="6"/>
      <c r="J96" s="6"/>
      <c r="K96" s="6"/>
    </row>
    <row r="97" spans="2:11" s="19" customFormat="1" ht="15" customHeight="1" x14ac:dyDescent="0.2">
      <c r="B97" s="53" t="s">
        <v>264</v>
      </c>
      <c r="C97" s="34">
        <v>21602</v>
      </c>
      <c r="D97" s="34">
        <v>37689</v>
      </c>
      <c r="E97" s="60">
        <f>Tableau1012311[[#This Row],[2021]]/Tableau1012311[[#This Row],[2020]]-1</f>
        <v>0.74469956485510602</v>
      </c>
      <c r="G97" s="6"/>
      <c r="H97" s="6"/>
      <c r="I97" s="6"/>
      <c r="J97" s="6"/>
      <c r="K97" s="6"/>
    </row>
    <row r="98" spans="2:11" s="19" customFormat="1" ht="15" customHeight="1" x14ac:dyDescent="0.2">
      <c r="B98" s="33" t="s">
        <v>94</v>
      </c>
      <c r="C98" s="37">
        <v>16238</v>
      </c>
      <c r="D98" s="37">
        <v>21014</v>
      </c>
      <c r="E98" s="35">
        <f>Tableau1012311[[#This Row],[2021]]/Tableau1012311[[#This Row],[2020]]-1</f>
        <v>0.294124892228107</v>
      </c>
      <c r="G98" s="6"/>
      <c r="H98" s="6"/>
      <c r="I98" s="6"/>
      <c r="J98" s="6"/>
      <c r="K98" s="6"/>
    </row>
    <row r="99" spans="2:11" s="19" customFormat="1" ht="15" customHeight="1" x14ac:dyDescent="0.2">
      <c r="B99" s="33" t="s">
        <v>265</v>
      </c>
      <c r="C99" s="34">
        <v>6690</v>
      </c>
      <c r="D99" s="34">
        <v>14500</v>
      </c>
      <c r="E99" s="35">
        <f>Tableau1012311[[#This Row],[2021]]/Tableau1012311[[#This Row],[2020]]-1</f>
        <v>1.1674140508221225</v>
      </c>
      <c r="G99" s="6"/>
      <c r="H99" s="6"/>
      <c r="I99" s="6"/>
      <c r="J99" s="6"/>
      <c r="K99" s="6"/>
    </row>
    <row r="100" spans="2:11" s="19" customFormat="1" ht="15" customHeight="1" x14ac:dyDescent="0.2">
      <c r="B100" s="33" t="s">
        <v>95</v>
      </c>
      <c r="C100" s="34">
        <v>16159</v>
      </c>
      <c r="D100" s="34">
        <v>12794</v>
      </c>
      <c r="E100" s="35">
        <f>Tableau1012311[[#This Row],[2021]]/Tableau1012311[[#This Row],[2020]]-1</f>
        <v>-0.20824308434927907</v>
      </c>
      <c r="G100" s="6"/>
      <c r="H100" s="6"/>
      <c r="I100" s="6"/>
      <c r="J100" s="6"/>
      <c r="K100" s="6"/>
    </row>
    <row r="101" spans="2:11" s="19" customFormat="1" ht="15" customHeight="1" x14ac:dyDescent="0.2">
      <c r="B101" s="33" t="s">
        <v>96</v>
      </c>
      <c r="C101" s="34" t="s">
        <v>15</v>
      </c>
      <c r="D101" s="34">
        <v>12000</v>
      </c>
      <c r="E101" s="35" t="s">
        <v>15</v>
      </c>
      <c r="G101" s="6"/>
      <c r="H101" s="6"/>
      <c r="I101" s="6"/>
      <c r="J101" s="6"/>
      <c r="K101" s="6"/>
    </row>
    <row r="102" spans="2:11" s="19" customFormat="1" ht="15" customHeight="1" x14ac:dyDescent="0.2">
      <c r="B102" s="33" t="s">
        <v>266</v>
      </c>
      <c r="C102" s="34">
        <v>2627</v>
      </c>
      <c r="D102" s="34">
        <v>10529</v>
      </c>
      <c r="E102" s="35">
        <f>Tableau1012311[[#This Row],[2021]]/Tableau1012311[[#This Row],[2020]]-1</f>
        <v>3.0079939094023604</v>
      </c>
      <c r="G102" s="6"/>
      <c r="H102" s="6"/>
      <c r="I102" s="6"/>
      <c r="J102" s="6"/>
      <c r="K102" s="6"/>
    </row>
    <row r="103" spans="2:11" s="18" customFormat="1" ht="14.25" customHeight="1" x14ac:dyDescent="0.2">
      <c r="B103" s="33" t="s">
        <v>97</v>
      </c>
      <c r="C103" s="34">
        <v>10163</v>
      </c>
      <c r="D103" s="34">
        <v>9152</v>
      </c>
      <c r="E103" s="35">
        <f>Tableau1012311[[#This Row],[2021]]/Tableau1012311[[#This Row],[2020]]-1</f>
        <v>-9.9478500442782614E-2</v>
      </c>
    </row>
    <row r="104" spans="2:11" s="18" customFormat="1" ht="14.25" customHeight="1" x14ac:dyDescent="0.2">
      <c r="B104" s="33" t="s">
        <v>98</v>
      </c>
      <c r="C104" s="34" t="s">
        <v>15</v>
      </c>
      <c r="D104" s="34">
        <v>6051</v>
      </c>
      <c r="E104" s="35" t="s">
        <v>15</v>
      </c>
    </row>
    <row r="105" spans="2:11" s="18" customFormat="1" ht="14.25" customHeight="1" x14ac:dyDescent="0.2">
      <c r="B105" s="33" t="s">
        <v>267</v>
      </c>
      <c r="C105" s="34">
        <v>3275</v>
      </c>
      <c r="D105" s="34">
        <v>5155</v>
      </c>
      <c r="E105" s="35">
        <f>Tableau1012311[[#This Row],[2021]]/Tableau1012311[[#This Row],[2020]]-1</f>
        <v>0.57404580152671758</v>
      </c>
    </row>
    <row r="106" spans="2:11" s="19" customFormat="1" ht="15.75" customHeight="1" x14ac:dyDescent="0.2">
      <c r="B106" s="33" t="s">
        <v>99</v>
      </c>
      <c r="C106" s="34">
        <v>4022</v>
      </c>
      <c r="D106" s="34">
        <v>4328</v>
      </c>
      <c r="E106" s="35">
        <f>Tableau1012311[[#This Row],[2021]]/Tableau1012311[[#This Row],[2020]]-1</f>
        <v>7.6081551466931963E-2</v>
      </c>
    </row>
    <row r="107" spans="2:11" s="19" customFormat="1" ht="14.25" customHeight="1" x14ac:dyDescent="0.2">
      <c r="B107" s="33" t="s">
        <v>100</v>
      </c>
      <c r="C107" s="34">
        <v>1755</v>
      </c>
      <c r="D107" s="34">
        <v>4250</v>
      </c>
      <c r="E107" s="35">
        <f>Tableau1012311[[#This Row],[2021]]/Tableau1012311[[#This Row],[2020]]-1</f>
        <v>1.4216524216524218</v>
      </c>
    </row>
    <row r="108" spans="2:11" s="19" customFormat="1" ht="14.25" customHeight="1" x14ac:dyDescent="0.2">
      <c r="B108" s="33" t="s">
        <v>101</v>
      </c>
      <c r="C108" s="34">
        <v>4798</v>
      </c>
      <c r="D108" s="34">
        <v>2454</v>
      </c>
      <c r="E108" s="35">
        <v>-0.48853689037098791</v>
      </c>
    </row>
    <row r="109" spans="2:11" s="18" customFormat="1" x14ac:dyDescent="0.2">
      <c r="B109" s="52" t="s">
        <v>268</v>
      </c>
      <c r="C109" s="58">
        <v>2620000</v>
      </c>
      <c r="D109" s="34" t="s">
        <v>68</v>
      </c>
      <c r="E109" s="35" t="s">
        <v>15</v>
      </c>
    </row>
    <row r="110" spans="2:11" s="19" customFormat="1" ht="15" customHeight="1" x14ac:dyDescent="0.2">
      <c r="B110" s="6"/>
      <c r="C110" s="8"/>
      <c r="D110" s="8"/>
      <c r="E110" s="8"/>
      <c r="G110" s="6"/>
      <c r="H110" s="6"/>
      <c r="I110" s="6"/>
      <c r="J110" s="6"/>
      <c r="K110" s="6"/>
    </row>
    <row r="111" spans="2:11" s="19" customFormat="1" ht="15" customHeight="1" x14ac:dyDescent="0.2">
      <c r="B111" s="6" t="s">
        <v>69</v>
      </c>
      <c r="C111" s="8"/>
      <c r="D111" s="8"/>
      <c r="E111" s="8"/>
      <c r="G111" s="6"/>
      <c r="H111" s="6"/>
      <c r="I111" s="6"/>
      <c r="J111" s="6"/>
      <c r="K111" s="6"/>
    </row>
    <row r="112" spans="2:11" s="19" customFormat="1" ht="15" customHeight="1" x14ac:dyDescent="0.2">
      <c r="B112" s="77" t="s">
        <v>70</v>
      </c>
      <c r="C112" s="77"/>
      <c r="D112" s="77"/>
      <c r="E112" s="77"/>
      <c r="G112" s="6"/>
      <c r="H112" s="6"/>
      <c r="I112" s="6"/>
      <c r="J112" s="6"/>
      <c r="K112" s="6"/>
    </row>
    <row r="113" spans="2:11" s="19" customFormat="1" ht="15" customHeight="1" x14ac:dyDescent="0.2">
      <c r="B113" s="71" t="s">
        <v>275</v>
      </c>
      <c r="C113" s="71"/>
      <c r="D113" s="71"/>
      <c r="E113" s="71"/>
      <c r="G113" s="6"/>
      <c r="H113" s="6"/>
      <c r="I113" s="6"/>
      <c r="J113" s="6"/>
      <c r="K113" s="6"/>
    </row>
    <row r="114" spans="2:11" s="19" customFormat="1" ht="15" customHeight="1" x14ac:dyDescent="0.2">
      <c r="B114" s="71" t="s">
        <v>262</v>
      </c>
      <c r="C114" s="71"/>
      <c r="D114" s="71"/>
      <c r="E114" s="71"/>
      <c r="G114" s="6"/>
      <c r="H114" s="6"/>
      <c r="I114" s="6"/>
      <c r="J114" s="6"/>
      <c r="K114" s="6"/>
    </row>
    <row r="115" spans="2:11" s="19" customFormat="1" ht="15.6" customHeight="1" x14ac:dyDescent="0.2">
      <c r="B115" s="31" t="s">
        <v>269</v>
      </c>
      <c r="C115" s="21"/>
      <c r="D115" s="21"/>
      <c r="E115" s="21"/>
      <c r="G115" s="18"/>
      <c r="H115" s="18"/>
      <c r="I115" s="18"/>
      <c r="J115" s="18"/>
      <c r="K115" s="6"/>
    </row>
    <row r="116" spans="2:11" s="19" customFormat="1" ht="15.6" customHeight="1" x14ac:dyDescent="0.2">
      <c r="B116" s="77" t="s">
        <v>270</v>
      </c>
      <c r="C116" s="77"/>
      <c r="D116" s="77"/>
      <c r="E116" s="77"/>
      <c r="G116" s="18"/>
      <c r="H116" s="18"/>
      <c r="I116" s="18"/>
      <c r="J116" s="18"/>
      <c r="K116" s="6"/>
    </row>
    <row r="117" spans="2:11" s="19" customFormat="1" ht="15.6" customHeight="1" x14ac:dyDescent="0.2">
      <c r="B117" s="31" t="s">
        <v>271</v>
      </c>
      <c r="C117" s="21"/>
      <c r="D117" s="21"/>
      <c r="E117" s="21"/>
      <c r="G117" s="18"/>
      <c r="H117" s="18"/>
      <c r="I117" s="18"/>
      <c r="J117" s="18"/>
      <c r="K117" s="6"/>
    </row>
    <row r="118" spans="2:11" s="19" customFormat="1" ht="15.6" customHeight="1" x14ac:dyDescent="0.2">
      <c r="B118" s="31" t="s">
        <v>272</v>
      </c>
      <c r="C118" s="21"/>
      <c r="D118" s="21"/>
      <c r="E118" s="21"/>
      <c r="G118" s="18"/>
      <c r="H118" s="18"/>
      <c r="I118" s="18"/>
      <c r="J118" s="18"/>
      <c r="K118" s="6"/>
    </row>
    <row r="119" spans="2:11" s="19" customFormat="1" ht="15.6" customHeight="1" x14ac:dyDescent="0.2">
      <c r="B119" s="31" t="s">
        <v>273</v>
      </c>
      <c r="C119" s="22"/>
      <c r="D119" s="22"/>
      <c r="E119" s="23"/>
      <c r="G119" s="6"/>
      <c r="H119" s="6"/>
      <c r="I119" s="6"/>
      <c r="J119" s="6"/>
      <c r="K119" s="18"/>
    </row>
    <row r="120" spans="2:11" s="19" customFormat="1" ht="15.6" customHeight="1" x14ac:dyDescent="0.2">
      <c r="B120" s="31" t="s">
        <v>274</v>
      </c>
      <c r="C120" s="22"/>
      <c r="D120" s="22"/>
      <c r="E120" s="23"/>
      <c r="G120" s="6"/>
      <c r="H120" s="6"/>
      <c r="I120" s="6"/>
      <c r="J120" s="6"/>
      <c r="K120" s="18"/>
    </row>
    <row r="121" spans="2:11" ht="15.6" customHeight="1" x14ac:dyDescent="0.2">
      <c r="B121" s="20"/>
      <c r="C121" s="22"/>
      <c r="D121" s="22"/>
      <c r="E121" s="23"/>
    </row>
    <row r="122" spans="2:11" ht="15.6" customHeight="1" x14ac:dyDescent="0.2">
      <c r="B122" s="24"/>
      <c r="C122" s="22"/>
      <c r="D122" s="22"/>
      <c r="E122" s="23"/>
    </row>
    <row r="123" spans="2:11" ht="15.6" customHeight="1" x14ac:dyDescent="0.2">
      <c r="B123" s="15" t="s">
        <v>102</v>
      </c>
      <c r="C123" s="16" t="s">
        <v>2</v>
      </c>
      <c r="D123" s="16" t="s">
        <v>3</v>
      </c>
      <c r="E123" s="16" t="s">
        <v>4</v>
      </c>
    </row>
    <row r="124" spans="2:11" x14ac:dyDescent="0.2">
      <c r="B124" s="51" t="s">
        <v>103</v>
      </c>
      <c r="C124" s="58">
        <v>2000000</v>
      </c>
      <c r="D124" s="58">
        <v>2500000</v>
      </c>
      <c r="E124" s="50">
        <f>Tableau913512[[#This Row],[2021]]/Tableau913512[[#This Row],[2020]]-1</f>
        <v>0.25</v>
      </c>
      <c r="H124" s="28"/>
    </row>
    <row r="125" spans="2:11" x14ac:dyDescent="0.2">
      <c r="B125" s="51" t="s">
        <v>104</v>
      </c>
      <c r="C125" s="58">
        <v>458819</v>
      </c>
      <c r="D125" s="58">
        <v>522555</v>
      </c>
      <c r="E125" s="50">
        <f>Tableau913512[[#This Row],[2021]]/Tableau913512[[#This Row],[2020]]-1</f>
        <v>0.13891316619407656</v>
      </c>
      <c r="H125" s="28"/>
    </row>
    <row r="126" spans="2:11" x14ac:dyDescent="0.2">
      <c r="B126" s="51" t="s">
        <v>105</v>
      </c>
      <c r="C126" s="58">
        <v>464024</v>
      </c>
      <c r="D126" s="58">
        <v>498085</v>
      </c>
      <c r="E126" s="50">
        <f>Tableau913512[[#This Row],[2021]]/Tableau913512[[#This Row],[2020]]-1</f>
        <v>7.3403530851852583E-2</v>
      </c>
      <c r="H126" s="28"/>
    </row>
    <row r="127" spans="2:11" x14ac:dyDescent="0.2">
      <c r="B127" s="51" t="s">
        <v>106</v>
      </c>
      <c r="C127" s="58">
        <v>87594</v>
      </c>
      <c r="D127" s="58">
        <v>113471</v>
      </c>
      <c r="E127" s="50">
        <f>Tableau913512[[#This Row],[2021]]/Tableau913512[[#This Row],[2020]]-1</f>
        <v>0.29541977761033866</v>
      </c>
      <c r="H127" s="28"/>
    </row>
    <row r="128" spans="2:11" x14ac:dyDescent="0.2">
      <c r="B128" s="51" t="s">
        <v>107</v>
      </c>
      <c r="C128" s="58">
        <v>85800</v>
      </c>
      <c r="D128" s="58">
        <v>106600</v>
      </c>
      <c r="E128" s="50">
        <f>Tableau913512[[#This Row],[2021]]/Tableau913512[[#This Row],[2020]]-1</f>
        <v>0.24242424242424243</v>
      </c>
      <c r="H128" s="28"/>
    </row>
    <row r="129" spans="2:8" x14ac:dyDescent="0.2">
      <c r="B129" s="51" t="s">
        <v>278</v>
      </c>
      <c r="C129" s="58">
        <v>150000</v>
      </c>
      <c r="D129" s="58">
        <v>100000</v>
      </c>
      <c r="E129" s="50">
        <f>Tableau913512[[#This Row],[2021]]/Tableau913512[[#This Row],[2020]]-1</f>
        <v>-0.33333333333333337</v>
      </c>
      <c r="H129" s="28"/>
    </row>
    <row r="130" spans="2:8" x14ac:dyDescent="0.2">
      <c r="B130" s="51" t="s">
        <v>108</v>
      </c>
      <c r="C130" s="58">
        <v>70474</v>
      </c>
      <c r="D130" s="58">
        <v>87710</v>
      </c>
      <c r="E130" s="50">
        <f>Tableau913512[[#This Row],[2021]]/Tableau913512[[#This Row],[2020]]-1</f>
        <v>0.24457246644152453</v>
      </c>
      <c r="H130" s="28"/>
    </row>
    <row r="131" spans="2:8" x14ac:dyDescent="0.2">
      <c r="B131" s="51" t="s">
        <v>109</v>
      </c>
      <c r="C131" s="58">
        <v>45000</v>
      </c>
      <c r="D131" s="58">
        <v>79089</v>
      </c>
      <c r="E131" s="50">
        <f>Tableau913512[[#This Row],[2021]]/Tableau913512[[#This Row],[2020]]-1</f>
        <v>0.75753333333333339</v>
      </c>
      <c r="H131" s="28"/>
    </row>
    <row r="132" spans="2:8" x14ac:dyDescent="0.2">
      <c r="B132" s="51" t="s">
        <v>110</v>
      </c>
      <c r="C132" s="58">
        <v>60000</v>
      </c>
      <c r="D132" s="58">
        <v>73550</v>
      </c>
      <c r="E132" s="50">
        <f>Tableau913512[[#This Row],[2021]]/Tableau913512[[#This Row],[2020]]-1</f>
        <v>0.22583333333333333</v>
      </c>
      <c r="H132" s="28"/>
    </row>
    <row r="133" spans="2:8" x14ac:dyDescent="0.2">
      <c r="B133" s="51" t="s">
        <v>111</v>
      </c>
      <c r="C133" s="58">
        <v>22230</v>
      </c>
      <c r="D133" s="58">
        <v>44602</v>
      </c>
      <c r="E133" s="50">
        <f>Tableau913512[[#This Row],[2021]]/Tableau913512[[#This Row],[2020]]-1</f>
        <v>1.006387764282501</v>
      </c>
      <c r="H133" s="28"/>
    </row>
    <row r="134" spans="2:8" x14ac:dyDescent="0.2">
      <c r="B134" s="51" t="s">
        <v>112</v>
      </c>
      <c r="C134" s="58">
        <v>40769</v>
      </c>
      <c r="D134" s="58">
        <v>38522</v>
      </c>
      <c r="E134" s="50">
        <f>Tableau913512[[#This Row],[2021]]/Tableau913512[[#This Row],[2020]]-1</f>
        <v>-5.5115406313620663E-2</v>
      </c>
      <c r="H134" s="28"/>
    </row>
    <row r="135" spans="2:8" x14ac:dyDescent="0.2">
      <c r="B135" s="51" t="s">
        <v>113</v>
      </c>
      <c r="C135" s="58">
        <v>18182</v>
      </c>
      <c r="D135" s="58">
        <v>32614</v>
      </c>
      <c r="E135" s="50">
        <f>Tableau913512[[#This Row],[2021]]/Tableau913512[[#This Row],[2020]]-1</f>
        <v>0.79375206247937524</v>
      </c>
      <c r="H135" s="28"/>
    </row>
    <row r="136" spans="2:8" x14ac:dyDescent="0.2">
      <c r="B136" s="51" t="s">
        <v>114</v>
      </c>
      <c r="C136" s="58">
        <v>20373</v>
      </c>
      <c r="D136" s="58">
        <v>29469</v>
      </c>
      <c r="E136" s="50">
        <f>Tableau913512[[#This Row],[2021]]/Tableau913512[[#This Row],[2020]]-1</f>
        <v>0.44647327345015464</v>
      </c>
      <c r="H136" s="28"/>
    </row>
    <row r="137" spans="2:8" x14ac:dyDescent="0.2">
      <c r="B137" s="51" t="s">
        <v>115</v>
      </c>
      <c r="C137" s="58">
        <v>21934</v>
      </c>
      <c r="D137" s="58">
        <v>28643</v>
      </c>
      <c r="E137" s="50">
        <f>Tableau913512[[#This Row],[2021]]/Tableau913512[[#This Row],[2020]]-1</f>
        <v>0.30587216194036659</v>
      </c>
      <c r="H137" s="28"/>
    </row>
    <row r="138" spans="2:8" x14ac:dyDescent="0.2">
      <c r="B138" s="51" t="s">
        <v>116</v>
      </c>
      <c r="C138" s="58">
        <v>20987</v>
      </c>
      <c r="D138" s="58">
        <v>27074</v>
      </c>
      <c r="E138" s="50">
        <f>Tableau913512[[#This Row],[2021]]/Tableau913512[[#This Row],[2020]]-1</f>
        <v>0.29003668937913951</v>
      </c>
      <c r="H138" s="28"/>
    </row>
    <row r="139" spans="2:8" x14ac:dyDescent="0.2">
      <c r="B139" s="51" t="s">
        <v>117</v>
      </c>
      <c r="C139" s="58">
        <v>5092</v>
      </c>
      <c r="D139" s="58">
        <v>21021</v>
      </c>
      <c r="E139" s="50" t="s">
        <v>15</v>
      </c>
      <c r="H139" s="28"/>
    </row>
    <row r="140" spans="2:8" x14ac:dyDescent="0.2">
      <c r="B140" s="51" t="s">
        <v>118</v>
      </c>
      <c r="C140" s="58">
        <v>17269</v>
      </c>
      <c r="D140" s="58">
        <v>16855</v>
      </c>
      <c r="E140" s="50">
        <f>Tableau913512[[#This Row],[2021]]/Tableau913512[[#This Row],[2020]]-1</f>
        <v>-2.3973594301928358E-2</v>
      </c>
      <c r="H140" s="28"/>
    </row>
    <row r="141" spans="2:8" s="18" customFormat="1" ht="14.25" customHeight="1" x14ac:dyDescent="0.2">
      <c r="B141" s="51" t="s">
        <v>119</v>
      </c>
      <c r="C141" s="58">
        <v>14424</v>
      </c>
      <c r="D141" s="58">
        <v>15828</v>
      </c>
      <c r="E141" s="50">
        <f>Tableau913512[[#This Row],[2021]]/Tableau913512[[#This Row],[2020]]-1</f>
        <v>9.7337770382695421E-2</v>
      </c>
      <c r="G141" s="6"/>
      <c r="H141" s="28"/>
    </row>
    <row r="142" spans="2:8" x14ac:dyDescent="0.2">
      <c r="B142" s="51" t="s">
        <v>120</v>
      </c>
      <c r="C142" s="58">
        <v>17575</v>
      </c>
      <c r="D142" s="58">
        <v>15826</v>
      </c>
      <c r="E142" s="50">
        <f>Tableau913512[[#This Row],[2021]]/Tableau913512[[#This Row],[2020]]-1</f>
        <v>-9.9516358463726862E-2</v>
      </c>
      <c r="H142" s="28"/>
    </row>
    <row r="143" spans="2:8" x14ac:dyDescent="0.2">
      <c r="B143" s="51" t="s">
        <v>121</v>
      </c>
      <c r="C143" s="58">
        <v>6943</v>
      </c>
      <c r="D143" s="58">
        <v>14041</v>
      </c>
      <c r="E143" s="50">
        <f>Tableau913512[[#This Row],[2021]]/Tableau913512[[#This Row],[2020]]-1</f>
        <v>1.0223246435258533</v>
      </c>
      <c r="H143" s="28"/>
    </row>
    <row r="144" spans="2:8" x14ac:dyDescent="0.2">
      <c r="B144" s="51" t="s">
        <v>122</v>
      </c>
      <c r="C144" s="58">
        <v>10560</v>
      </c>
      <c r="D144" s="58">
        <v>12637</v>
      </c>
      <c r="E144" s="50">
        <f>Tableau913512[[#This Row],[2021]]/Tableau913512[[#This Row],[2020]]-1</f>
        <v>0.19668560606060614</v>
      </c>
      <c r="H144" s="28"/>
    </row>
    <row r="145" spans="2:10" x14ac:dyDescent="0.2">
      <c r="B145" s="51" t="s">
        <v>123</v>
      </c>
      <c r="C145" s="58">
        <v>7020</v>
      </c>
      <c r="D145" s="58">
        <v>10722</v>
      </c>
      <c r="E145" s="50">
        <f>Tableau913512[[#This Row],[2021]]/Tableau913512[[#This Row],[2020]]-1</f>
        <v>0.52735042735042725</v>
      </c>
      <c r="H145" s="28"/>
    </row>
    <row r="146" spans="2:10" x14ac:dyDescent="0.2">
      <c r="B146" s="51" t="s">
        <v>245</v>
      </c>
      <c r="C146" s="58" t="s">
        <v>15</v>
      </c>
      <c r="D146" s="58">
        <v>10534</v>
      </c>
      <c r="E146" s="50" t="s">
        <v>15</v>
      </c>
    </row>
    <row r="147" spans="2:10" x14ac:dyDescent="0.2">
      <c r="B147" s="51" t="s">
        <v>124</v>
      </c>
      <c r="C147" s="58">
        <v>5755</v>
      </c>
      <c r="D147" s="58">
        <v>8562</v>
      </c>
      <c r="E147" s="50">
        <f>Tableau913512[[#This Row],[2021]]/Tableau913512[[#This Row],[2020]]-1</f>
        <v>0.48774978279756742</v>
      </c>
      <c r="H147" s="28"/>
    </row>
    <row r="148" spans="2:10" x14ac:dyDescent="0.2">
      <c r="B148" s="51" t="s">
        <v>125</v>
      </c>
      <c r="C148" s="58">
        <v>6901</v>
      </c>
      <c r="D148" s="58">
        <v>8358</v>
      </c>
      <c r="E148" s="50">
        <f>Tableau913512[[#This Row],[2021]]/Tableau913512[[#This Row],[2020]]-1</f>
        <v>0.21112882190986815</v>
      </c>
      <c r="H148" s="28"/>
    </row>
    <row r="149" spans="2:10" ht="15.6" customHeight="1" x14ac:dyDescent="0.2">
      <c r="B149" s="51" t="s">
        <v>126</v>
      </c>
      <c r="C149" s="58">
        <v>9968</v>
      </c>
      <c r="D149" s="58">
        <v>7965</v>
      </c>
      <c r="E149" s="50">
        <f>Tableau913512[[#This Row],[2021]]/Tableau913512[[#This Row],[2020]]-1</f>
        <v>-0.2009430176565008</v>
      </c>
      <c r="H149" s="28"/>
    </row>
    <row r="150" spans="2:10" x14ac:dyDescent="0.2">
      <c r="B150" s="51" t="s">
        <v>127</v>
      </c>
      <c r="C150" s="58">
        <v>6309</v>
      </c>
      <c r="D150" s="58">
        <v>7108</v>
      </c>
      <c r="E150" s="50">
        <f>Tableau913512[[#This Row],[2021]]/Tableau913512[[#This Row],[2020]]-1</f>
        <v>0.12664447614518948</v>
      </c>
      <c r="H150" s="28"/>
    </row>
    <row r="151" spans="2:10" x14ac:dyDescent="0.2">
      <c r="B151" s="51" t="s">
        <v>128</v>
      </c>
      <c r="C151" s="58">
        <v>4800</v>
      </c>
      <c r="D151" s="58">
        <v>6243</v>
      </c>
      <c r="E151" s="50">
        <f>Tableau913512[[#This Row],[2021]]/Tableau913512[[#This Row],[2020]]-1</f>
        <v>0.30062499999999992</v>
      </c>
      <c r="H151" s="28"/>
    </row>
    <row r="152" spans="2:10" x14ac:dyDescent="0.2">
      <c r="B152" s="51" t="s">
        <v>129</v>
      </c>
      <c r="C152" s="58">
        <v>5474</v>
      </c>
      <c r="D152" s="58">
        <v>5837</v>
      </c>
      <c r="E152" s="50">
        <f>Tableau913512[[#This Row],[2021]]/Tableau913512[[#This Row],[2020]]-1</f>
        <v>6.6313481914505035E-2</v>
      </c>
      <c r="H152" s="28"/>
    </row>
    <row r="153" spans="2:10" x14ac:dyDescent="0.2">
      <c r="B153" s="51" t="s">
        <v>130</v>
      </c>
      <c r="C153" s="58">
        <v>8531</v>
      </c>
      <c r="D153" s="58">
        <v>5298</v>
      </c>
      <c r="E153" s="50" t="s">
        <v>15</v>
      </c>
      <c r="H153" s="28"/>
    </row>
    <row r="154" spans="2:10" x14ac:dyDescent="0.2">
      <c r="B154" s="51" t="s">
        <v>131</v>
      </c>
      <c r="C154" s="58">
        <v>3839</v>
      </c>
      <c r="D154" s="58">
        <v>5199</v>
      </c>
      <c r="E154" s="50">
        <f>Tableau913512[[#This Row],[2021]]/Tableau913512[[#This Row],[2020]]-1</f>
        <v>0.35425892159416517</v>
      </c>
      <c r="H154" s="28"/>
    </row>
    <row r="155" spans="2:10" x14ac:dyDescent="0.2">
      <c r="B155" s="51" t="s">
        <v>132</v>
      </c>
      <c r="C155" s="58">
        <v>3000</v>
      </c>
      <c r="D155" s="58">
        <v>5000</v>
      </c>
      <c r="E155" s="50">
        <f>Tableau913512[[#This Row],[2021]]/Tableau913512[[#This Row],[2020]]-1</f>
        <v>0.66666666666666674</v>
      </c>
      <c r="H155" s="28"/>
    </row>
    <row r="156" spans="2:10" ht="15" x14ac:dyDescent="0.2">
      <c r="B156" s="51" t="s">
        <v>133</v>
      </c>
      <c r="C156" s="58">
        <v>5773</v>
      </c>
      <c r="D156" s="58">
        <v>4475</v>
      </c>
      <c r="E156" s="50">
        <f>Tableau913512[[#This Row],[2021]]/Tableau913512[[#This Row],[2020]]-1</f>
        <v>-0.22483977134938504</v>
      </c>
      <c r="H156" s="28"/>
      <c r="I156" s="4"/>
      <c r="J156" s="4"/>
    </row>
    <row r="157" spans="2:10" x14ac:dyDescent="0.2">
      <c r="B157" s="51" t="s">
        <v>134</v>
      </c>
      <c r="C157" s="58">
        <v>1356</v>
      </c>
      <c r="D157" s="58">
        <v>4316</v>
      </c>
      <c r="E157" s="50">
        <f>Tableau913512[[#This Row],[2021]]/Tableau913512[[#This Row],[2020]]-1</f>
        <v>2.1828908554572273</v>
      </c>
      <c r="H157" s="28"/>
    </row>
    <row r="158" spans="2:10" x14ac:dyDescent="0.2">
      <c r="B158" s="51" t="s">
        <v>135</v>
      </c>
      <c r="C158" s="58">
        <v>3055</v>
      </c>
      <c r="D158" s="58">
        <v>3456</v>
      </c>
      <c r="E158" s="50">
        <f>Tableau913512[[#This Row],[2021]]/Tableau913512[[#This Row],[2020]]-1</f>
        <v>0.13126022913256952</v>
      </c>
      <c r="H158" s="28"/>
    </row>
    <row r="159" spans="2:10" ht="15.6" customHeight="1" x14ac:dyDescent="0.2">
      <c r="B159" s="51" t="s">
        <v>136</v>
      </c>
      <c r="C159" s="58">
        <v>1663</v>
      </c>
      <c r="D159" s="58">
        <v>2893</v>
      </c>
      <c r="E159" s="50">
        <f>Tableau913512[[#This Row],[2021]]/Tableau913512[[#This Row],[2020]]-1</f>
        <v>0.73962717979555026</v>
      </c>
      <c r="H159" s="28"/>
    </row>
    <row r="160" spans="2:10" ht="15.6" customHeight="1" x14ac:dyDescent="0.2">
      <c r="B160" s="51" t="s">
        <v>137</v>
      </c>
      <c r="C160" s="58" t="s">
        <v>15</v>
      </c>
      <c r="D160" s="58">
        <v>2749</v>
      </c>
      <c r="E160" s="50" t="s">
        <v>15</v>
      </c>
      <c r="F160" s="19"/>
      <c r="H160" s="28"/>
    </row>
    <row r="161" spans="2:8" ht="15.6" customHeight="1" x14ac:dyDescent="0.2">
      <c r="B161" s="51" t="s">
        <v>138</v>
      </c>
      <c r="C161" s="58">
        <v>900</v>
      </c>
      <c r="D161" s="58">
        <v>2235</v>
      </c>
      <c r="E161" s="50">
        <f>Tableau913512[[#This Row],[2021]]/Tableau913512[[#This Row],[2020]]-1</f>
        <v>1.4833333333333334</v>
      </c>
      <c r="H161" s="28"/>
    </row>
    <row r="162" spans="2:8" ht="15.6" customHeight="1" x14ac:dyDescent="0.2">
      <c r="B162" s="51" t="s">
        <v>139</v>
      </c>
      <c r="C162" s="58">
        <v>1245</v>
      </c>
      <c r="D162" s="58">
        <v>1955</v>
      </c>
      <c r="E162" s="50">
        <f>Tableau913512[[#This Row],[2021]]/Tableau913512[[#This Row],[2020]]-1</f>
        <v>0.57028112449799195</v>
      </c>
      <c r="H162" s="28"/>
    </row>
    <row r="163" spans="2:8" x14ac:dyDescent="0.2">
      <c r="B163" s="51" t="s">
        <v>140</v>
      </c>
      <c r="C163" s="58">
        <v>1836</v>
      </c>
      <c r="D163" s="58">
        <v>1919</v>
      </c>
      <c r="E163" s="50">
        <f>Tableau913512[[#This Row],[2021]]/Tableau913512[[#This Row],[2020]]-1</f>
        <v>4.5206971677559826E-2</v>
      </c>
      <c r="H163" s="28"/>
    </row>
    <row r="164" spans="2:8" x14ac:dyDescent="0.2">
      <c r="B164" s="59" t="s">
        <v>249</v>
      </c>
      <c r="C164" s="58" t="s">
        <v>15</v>
      </c>
      <c r="D164" s="58">
        <v>1652</v>
      </c>
      <c r="E164" s="50" t="s">
        <v>15</v>
      </c>
      <c r="H164" s="28"/>
    </row>
    <row r="165" spans="2:8" x14ac:dyDescent="0.2">
      <c r="B165" s="51" t="s">
        <v>141</v>
      </c>
      <c r="C165" s="58">
        <v>1734</v>
      </c>
      <c r="D165" s="58">
        <v>1641</v>
      </c>
      <c r="E165" s="50">
        <f>Tableau913512[[#This Row],[2021]]/Tableau913512[[#This Row],[2020]]-1</f>
        <v>-5.3633217993079629E-2</v>
      </c>
      <c r="H165" s="28"/>
    </row>
    <row r="166" spans="2:8" x14ac:dyDescent="0.2">
      <c r="B166" s="51" t="s">
        <v>142</v>
      </c>
      <c r="C166" s="58">
        <v>1506</v>
      </c>
      <c r="D166" s="58">
        <v>1375</v>
      </c>
      <c r="E166" s="50">
        <f>Tableau913512[[#This Row],[2021]]/Tableau913512[[#This Row],[2020]]-1</f>
        <v>-8.6985391766268294E-2</v>
      </c>
      <c r="H166" s="28"/>
    </row>
    <row r="167" spans="2:8" x14ac:dyDescent="0.2">
      <c r="B167" s="51" t="s">
        <v>143</v>
      </c>
      <c r="C167" s="58">
        <v>1257</v>
      </c>
      <c r="D167" s="58">
        <v>1272</v>
      </c>
      <c r="E167" s="50">
        <f>Tableau913512[[#This Row],[2021]]/Tableau913512[[#This Row],[2020]]-1</f>
        <v>1.193317422434359E-2</v>
      </c>
      <c r="H167" s="28"/>
    </row>
    <row r="168" spans="2:8" x14ac:dyDescent="0.2">
      <c r="B168" s="51" t="s">
        <v>144</v>
      </c>
      <c r="C168" s="58">
        <v>1200</v>
      </c>
      <c r="D168" s="58">
        <v>1100</v>
      </c>
      <c r="E168" s="50">
        <f>Tableau913512[[#This Row],[2021]]/Tableau913512[[#This Row],[2020]]-1</f>
        <v>-8.333333333333337E-2</v>
      </c>
      <c r="H168" s="28"/>
    </row>
    <row r="169" spans="2:8" x14ac:dyDescent="0.2">
      <c r="B169" s="51" t="s">
        <v>145</v>
      </c>
      <c r="C169" s="58">
        <v>903</v>
      </c>
      <c r="D169" s="58">
        <v>936</v>
      </c>
      <c r="E169" s="50">
        <f>Tableau913512[[#This Row],[2021]]/Tableau913512[[#This Row],[2020]]-1</f>
        <v>3.6544850498338777E-2</v>
      </c>
      <c r="H169" s="28"/>
    </row>
    <row r="170" spans="2:8" x14ac:dyDescent="0.2">
      <c r="B170" s="51" t="s">
        <v>244</v>
      </c>
      <c r="C170" s="58">
        <v>1626</v>
      </c>
      <c r="D170" s="58">
        <v>865</v>
      </c>
      <c r="E170" s="50">
        <f>Tableau913512[[#This Row],[2021]]/Tableau913512[[#This Row],[2020]]-1</f>
        <v>-0.46801968019680196</v>
      </c>
      <c r="H170" s="28"/>
    </row>
    <row r="171" spans="2:8" x14ac:dyDescent="0.2">
      <c r="B171" s="51" t="s">
        <v>146</v>
      </c>
      <c r="C171" s="58">
        <v>415</v>
      </c>
      <c r="D171" s="58">
        <v>450</v>
      </c>
      <c r="E171" s="50">
        <f>Tableau913512[[#This Row],[2021]]/Tableau913512[[#This Row],[2020]]-1</f>
        <v>8.43373493975903E-2</v>
      </c>
      <c r="H171" s="28"/>
    </row>
    <row r="172" spans="2:8" x14ac:dyDescent="0.2">
      <c r="C172" s="8"/>
      <c r="D172" s="8"/>
    </row>
    <row r="173" spans="2:8" x14ac:dyDescent="0.2">
      <c r="B173" s="77" t="s">
        <v>70</v>
      </c>
      <c r="C173" s="77"/>
      <c r="D173" s="77"/>
      <c r="E173" s="77"/>
    </row>
    <row r="174" spans="2:8" x14ac:dyDescent="0.2">
      <c r="B174" s="31" t="s">
        <v>275</v>
      </c>
      <c r="C174" s="21"/>
      <c r="D174" s="21"/>
      <c r="E174" s="21"/>
    </row>
    <row r="175" spans="2:8" x14ac:dyDescent="0.2">
      <c r="B175" s="31" t="s">
        <v>251</v>
      </c>
      <c r="C175" s="21"/>
      <c r="D175" s="21"/>
      <c r="E175" s="21"/>
    </row>
    <row r="176" spans="2:8" x14ac:dyDescent="0.2">
      <c r="B176" s="31" t="s">
        <v>243</v>
      </c>
      <c r="C176" s="21"/>
      <c r="D176" s="21"/>
      <c r="E176" s="21"/>
    </row>
    <row r="177" spans="2:10" x14ac:dyDescent="0.2">
      <c r="B177" s="31" t="s">
        <v>250</v>
      </c>
      <c r="C177" s="21"/>
      <c r="D177" s="21"/>
      <c r="E177" s="21"/>
    </row>
    <row r="178" spans="2:10" x14ac:dyDescent="0.2">
      <c r="B178" s="20"/>
      <c r="C178" s="21"/>
      <c r="D178" s="21"/>
      <c r="E178" s="21"/>
    </row>
    <row r="179" spans="2:10" ht="15" x14ac:dyDescent="0.2">
      <c r="B179" s="20"/>
      <c r="C179" s="21"/>
      <c r="D179" s="21"/>
      <c r="E179" s="21"/>
      <c r="G179" s="25"/>
      <c r="H179" s="25"/>
      <c r="I179" s="25"/>
      <c r="J179" s="25"/>
    </row>
    <row r="180" spans="2:10" ht="15" x14ac:dyDescent="0.2">
      <c r="B180" s="15" t="s">
        <v>147</v>
      </c>
      <c r="C180" s="16" t="s">
        <v>2</v>
      </c>
      <c r="D180" s="16" t="s">
        <v>3</v>
      </c>
      <c r="E180" s="16" t="s">
        <v>4</v>
      </c>
    </row>
    <row r="181" spans="2:10" x14ac:dyDescent="0.2">
      <c r="B181" s="52" t="s">
        <v>279</v>
      </c>
      <c r="C181" s="45">
        <v>108000</v>
      </c>
      <c r="D181" s="45">
        <v>133000</v>
      </c>
      <c r="E181" s="36">
        <f>Tableau815613[[#This Row],[2021]]/Tableau815613[[#This Row],[2020]]-1</f>
        <v>0.2314814814814814</v>
      </c>
      <c r="H181" s="30"/>
    </row>
    <row r="182" spans="2:10" x14ac:dyDescent="0.2">
      <c r="B182" s="33" t="s">
        <v>148</v>
      </c>
      <c r="C182" s="42">
        <v>63000</v>
      </c>
      <c r="D182" s="45">
        <v>65000</v>
      </c>
      <c r="E182" s="36">
        <f>Tableau815613[[#This Row],[2021]]/Tableau815613[[#This Row],[2020]]-1</f>
        <v>3.1746031746031855E-2</v>
      </c>
      <c r="H182" s="30"/>
    </row>
    <row r="183" spans="2:10" x14ac:dyDescent="0.2">
      <c r="B183" s="33" t="s">
        <v>150</v>
      </c>
      <c r="C183" s="42">
        <v>17792</v>
      </c>
      <c r="D183" s="42">
        <v>46458</v>
      </c>
      <c r="E183" s="36">
        <f>Tableau815613[[#This Row],[2021]]/Tableau815613[[#This Row],[2020]]-1</f>
        <v>1.6111735611510793</v>
      </c>
      <c r="H183" s="30"/>
    </row>
    <row r="184" spans="2:10" x14ac:dyDescent="0.2">
      <c r="B184" s="33" t="s">
        <v>151</v>
      </c>
      <c r="C184" s="42">
        <v>35264</v>
      </c>
      <c r="D184" s="42">
        <v>40180</v>
      </c>
      <c r="E184" s="36">
        <f>Tableau815613[[#This Row],[2021]]/Tableau815613[[#This Row],[2020]]-1</f>
        <v>0.1394056261343013</v>
      </c>
      <c r="H184" s="30"/>
    </row>
    <row r="185" spans="2:10" x14ac:dyDescent="0.2">
      <c r="B185" s="33" t="s">
        <v>152</v>
      </c>
      <c r="C185" s="42">
        <v>18000</v>
      </c>
      <c r="D185" s="45">
        <v>35600</v>
      </c>
      <c r="E185" s="36">
        <f>Tableau815613[[#This Row],[2021]]/Tableau815613[[#This Row],[2020]]-1</f>
        <v>0.97777777777777786</v>
      </c>
      <c r="H185" s="30"/>
    </row>
    <row r="186" spans="2:10" x14ac:dyDescent="0.2">
      <c r="B186" s="33" t="s">
        <v>154</v>
      </c>
      <c r="C186" s="42">
        <v>12247</v>
      </c>
      <c r="D186" s="45">
        <v>33114</v>
      </c>
      <c r="E186" s="36">
        <f>Tableau815613[[#This Row],[2021]]/Tableau815613[[#This Row],[2020]]-1</f>
        <v>1.7038458397975016</v>
      </c>
      <c r="H186" s="30"/>
    </row>
    <row r="187" spans="2:10" x14ac:dyDescent="0.2">
      <c r="B187" s="33" t="s">
        <v>153</v>
      </c>
      <c r="C187" s="42">
        <v>36392</v>
      </c>
      <c r="D187" s="42">
        <v>25709</v>
      </c>
      <c r="E187" s="36">
        <f>Tableau815613[[#This Row],[2021]]/Tableau815613[[#This Row],[2020]]-1</f>
        <v>-0.29355352824796654</v>
      </c>
      <c r="H187" s="30"/>
    </row>
    <row r="188" spans="2:10" x14ac:dyDescent="0.2">
      <c r="B188" s="33" t="s">
        <v>155</v>
      </c>
      <c r="C188" s="42">
        <v>11704</v>
      </c>
      <c r="D188" s="42">
        <v>17450</v>
      </c>
      <c r="E188" s="36">
        <f>Tableau815613[[#This Row],[2021]]/Tableau815613[[#This Row],[2020]]-1</f>
        <v>0.49094326725905679</v>
      </c>
      <c r="H188" s="30"/>
    </row>
    <row r="189" spans="2:10" x14ac:dyDescent="0.2">
      <c r="B189" s="33" t="s">
        <v>156</v>
      </c>
      <c r="C189" s="42">
        <v>13318</v>
      </c>
      <c r="D189" s="45">
        <v>16220</v>
      </c>
      <c r="E189" s="36">
        <f>Tableau815613[[#This Row],[2021]]/Tableau815613[[#This Row],[2020]]-1</f>
        <v>0.21790058567352455</v>
      </c>
      <c r="H189" s="30"/>
    </row>
    <row r="190" spans="2:10" x14ac:dyDescent="0.2">
      <c r="B190" s="33" t="s">
        <v>157</v>
      </c>
      <c r="C190" s="42">
        <v>10567</v>
      </c>
      <c r="D190" s="42">
        <v>15338</v>
      </c>
      <c r="E190" s="36">
        <f>Tableau815613[[#This Row],[2021]]/Tableau815613[[#This Row],[2020]]-1</f>
        <v>0.45149995268288068</v>
      </c>
      <c r="H190" s="30"/>
    </row>
    <row r="191" spans="2:10" x14ac:dyDescent="0.2">
      <c r="B191" s="33" t="s">
        <v>158</v>
      </c>
      <c r="C191" s="42">
        <v>16220</v>
      </c>
      <c r="D191" s="42">
        <v>13318</v>
      </c>
      <c r="E191" s="36">
        <f>Tableau815613[[#This Row],[2021]]/Tableau815613[[#This Row],[2020]]-1</f>
        <v>-0.17891491985203456</v>
      </c>
      <c r="H191" s="30"/>
    </row>
    <row r="192" spans="2:10" x14ac:dyDescent="0.2">
      <c r="B192" s="33" t="s">
        <v>159</v>
      </c>
      <c r="C192" s="42">
        <v>9244</v>
      </c>
      <c r="D192" s="42">
        <v>11157</v>
      </c>
      <c r="E192" s="36">
        <f>Tableau815613[[#This Row],[2021]]/Tableau815613[[#This Row],[2020]]-1</f>
        <v>0.20694504543487668</v>
      </c>
      <c r="H192" s="30"/>
    </row>
    <row r="193" spans="2:8" x14ac:dyDescent="0.2">
      <c r="B193" s="52" t="s">
        <v>160</v>
      </c>
      <c r="C193" s="45">
        <v>8500</v>
      </c>
      <c r="D193" s="45">
        <v>10550</v>
      </c>
      <c r="E193" s="36">
        <f>Tableau815613[[#This Row],[2021]]/Tableau815613[[#This Row],[2020]]-1</f>
        <v>0.24117647058823533</v>
      </c>
      <c r="H193" s="30"/>
    </row>
    <row r="194" spans="2:8" x14ac:dyDescent="0.2">
      <c r="B194" s="33" t="s">
        <v>161</v>
      </c>
      <c r="C194" s="42">
        <v>6853</v>
      </c>
      <c r="D194" s="42">
        <v>9533</v>
      </c>
      <c r="E194" s="36">
        <f>Tableau815613[[#This Row],[2021]]/Tableau815613[[#This Row],[2020]]-1</f>
        <v>0.39106960455275064</v>
      </c>
      <c r="H194" s="30"/>
    </row>
    <row r="195" spans="2:8" x14ac:dyDescent="0.2">
      <c r="B195" s="33" t="s">
        <v>162</v>
      </c>
      <c r="C195" s="42">
        <v>4500</v>
      </c>
      <c r="D195" s="42">
        <v>8700</v>
      </c>
      <c r="E195" s="36">
        <f>Tableau815613[[#This Row],[2021]]/Tableau815613[[#This Row],[2020]]-1</f>
        <v>0.93333333333333335</v>
      </c>
      <c r="H195" s="30"/>
    </row>
    <row r="196" spans="2:8" x14ac:dyDescent="0.2">
      <c r="B196" s="33" t="s">
        <v>163</v>
      </c>
      <c r="C196" s="42">
        <v>8024</v>
      </c>
      <c r="D196" s="42">
        <v>7646</v>
      </c>
      <c r="E196" s="36">
        <f>Tableau815613[[#This Row],[2021]]/Tableau815613[[#This Row],[2020]]-1</f>
        <v>-4.710867397806584E-2</v>
      </c>
      <c r="H196" s="30"/>
    </row>
    <row r="197" spans="2:8" x14ac:dyDescent="0.2">
      <c r="B197" s="33" t="s">
        <v>164</v>
      </c>
      <c r="C197" s="42">
        <v>3520</v>
      </c>
      <c r="D197" s="45">
        <v>7266</v>
      </c>
      <c r="E197" s="36">
        <f>Tableau815613[[#This Row],[2021]]/Tableau815613[[#This Row],[2020]]-1</f>
        <v>1.0642045454545452</v>
      </c>
      <c r="H197" s="30"/>
    </row>
    <row r="198" spans="2:8" x14ac:dyDescent="0.2">
      <c r="B198" s="33" t="s">
        <v>165</v>
      </c>
      <c r="C198" s="42">
        <v>6257</v>
      </c>
      <c r="D198" s="42">
        <v>6497</v>
      </c>
      <c r="E198" s="36">
        <f>Tableau815613[[#This Row],[2021]]/Tableau815613[[#This Row],[2020]]-1</f>
        <v>3.8357040115071017E-2</v>
      </c>
      <c r="H198" s="30"/>
    </row>
    <row r="199" spans="2:8" x14ac:dyDescent="0.2">
      <c r="B199" s="33" t="s">
        <v>166</v>
      </c>
      <c r="C199" s="42">
        <v>4819</v>
      </c>
      <c r="D199" s="45">
        <v>5581</v>
      </c>
      <c r="E199" s="36">
        <f>Tableau815613[[#This Row],[2021]]/Tableau815613[[#This Row],[2020]]-1</f>
        <v>0.15812409213529777</v>
      </c>
      <c r="H199" s="30"/>
    </row>
    <row r="200" spans="2:8" x14ac:dyDescent="0.2">
      <c r="B200" s="53" t="s">
        <v>149</v>
      </c>
      <c r="C200" s="42">
        <v>2723</v>
      </c>
      <c r="D200" s="42">
        <v>5524</v>
      </c>
      <c r="E200" s="36">
        <f>Tableau815613[[#This Row],[2021]]/Tableau815613[[#This Row],[2020]]-1</f>
        <v>1.0286448769739258</v>
      </c>
      <c r="H200" s="30"/>
    </row>
    <row r="201" spans="2:8" x14ac:dyDescent="0.2">
      <c r="B201" s="33" t="s">
        <v>167</v>
      </c>
      <c r="C201" s="42" t="s">
        <v>15</v>
      </c>
      <c r="D201" s="45">
        <v>5000</v>
      </c>
      <c r="E201" s="36" t="s">
        <v>15</v>
      </c>
      <c r="H201" s="30"/>
    </row>
    <row r="202" spans="2:8" x14ac:dyDescent="0.2">
      <c r="B202" s="33" t="s">
        <v>168</v>
      </c>
      <c r="C202" s="42">
        <v>3178</v>
      </c>
      <c r="D202" s="42">
        <v>4700</v>
      </c>
      <c r="E202" s="36">
        <f>Tableau815613[[#This Row],[2021]]/Tableau815613[[#This Row],[2020]]-1</f>
        <v>0.47891755821271231</v>
      </c>
      <c r="H202" s="30"/>
    </row>
    <row r="203" spans="2:8" x14ac:dyDescent="0.2">
      <c r="B203" s="33" t="s">
        <v>169</v>
      </c>
      <c r="C203" s="42">
        <v>5837</v>
      </c>
      <c r="D203" s="42">
        <v>3334</v>
      </c>
      <c r="E203" s="36">
        <f>Tableau815613[[#This Row],[2021]]/Tableau815613[[#This Row],[2020]]-1</f>
        <v>-0.42881617269145111</v>
      </c>
      <c r="H203" s="30"/>
    </row>
    <row r="204" spans="2:8" x14ac:dyDescent="0.2">
      <c r="B204" s="33" t="s">
        <v>170</v>
      </c>
      <c r="C204" s="42">
        <v>1063</v>
      </c>
      <c r="D204" s="42">
        <v>2659</v>
      </c>
      <c r="E204" s="36">
        <f>Tableau815613[[#This Row],[2021]]/Tableau815613[[#This Row],[2020]]-1</f>
        <v>1.5014111006585136</v>
      </c>
      <c r="H204" s="30"/>
    </row>
    <row r="205" spans="2:8" x14ac:dyDescent="0.2">
      <c r="B205" s="33" t="s">
        <v>171</v>
      </c>
      <c r="C205" s="42">
        <v>2267</v>
      </c>
      <c r="D205" s="45">
        <v>2396</v>
      </c>
      <c r="E205" s="36">
        <f>Tableau815613[[#This Row],[2021]]/Tableau815613[[#This Row],[2020]]-1</f>
        <v>5.6903396559329522E-2</v>
      </c>
      <c r="H205" s="30"/>
    </row>
    <row r="206" spans="2:8" x14ac:dyDescent="0.2">
      <c r="B206" s="33" t="s">
        <v>172</v>
      </c>
      <c r="C206" s="42">
        <v>1713</v>
      </c>
      <c r="D206" s="45">
        <v>2324</v>
      </c>
      <c r="E206" s="36">
        <f>Tableau815613[[#This Row],[2021]]/Tableau815613[[#This Row],[2020]]-1</f>
        <v>0.3566841798015179</v>
      </c>
      <c r="H206" s="30"/>
    </row>
    <row r="207" spans="2:8" x14ac:dyDescent="0.2">
      <c r="B207" s="39" t="s">
        <v>173</v>
      </c>
      <c r="C207" s="54">
        <v>1812</v>
      </c>
      <c r="D207" s="55">
        <v>2118</v>
      </c>
      <c r="E207" s="56">
        <f>Tableau815613[[#This Row],[2021]]/Tableau815613[[#This Row],[2020]]-1</f>
        <v>0.16887417218543055</v>
      </c>
      <c r="H207" s="30"/>
    </row>
    <row r="208" spans="2:8" ht="15.6" customHeight="1" x14ac:dyDescent="0.2">
      <c r="B208" s="39" t="s">
        <v>174</v>
      </c>
      <c r="C208" s="54">
        <v>1674</v>
      </c>
      <c r="D208" s="54">
        <v>1834</v>
      </c>
      <c r="E208" s="56">
        <f>Tableau815613[[#This Row],[2021]]/Tableau815613[[#This Row],[2020]]-1</f>
        <v>9.5579450418160183E-2</v>
      </c>
      <c r="H208" s="30"/>
    </row>
    <row r="209" spans="2:8" x14ac:dyDescent="0.2">
      <c r="B209" s="39" t="s">
        <v>175</v>
      </c>
      <c r="C209" s="54">
        <v>795</v>
      </c>
      <c r="D209" s="54">
        <v>1808</v>
      </c>
      <c r="E209" s="56">
        <f>Tableau815613[[#This Row],[2021]]/Tableau815613[[#This Row],[2020]]-1</f>
        <v>1.2742138364779874</v>
      </c>
      <c r="H209" s="30"/>
    </row>
    <row r="210" spans="2:8" x14ac:dyDescent="0.2">
      <c r="B210" s="33" t="s">
        <v>176</v>
      </c>
      <c r="C210" s="42">
        <v>306</v>
      </c>
      <c r="D210" s="42">
        <v>1688</v>
      </c>
      <c r="E210" s="56">
        <f>Tableau815613[[#This Row],[2021]]/Tableau815613[[#This Row],[2020]]-1</f>
        <v>4.5163398692810457</v>
      </c>
      <c r="H210" s="30"/>
    </row>
    <row r="211" spans="2:8" x14ac:dyDescent="0.2">
      <c r="B211" s="33" t="s">
        <v>177</v>
      </c>
      <c r="C211" s="42" t="s">
        <v>15</v>
      </c>
      <c r="D211" s="42">
        <v>1603</v>
      </c>
      <c r="E211" s="36" t="s">
        <v>15</v>
      </c>
      <c r="H211" s="30"/>
    </row>
    <row r="212" spans="2:8" x14ac:dyDescent="0.2">
      <c r="B212" s="33" t="s">
        <v>178</v>
      </c>
      <c r="C212" s="42">
        <v>1921</v>
      </c>
      <c r="D212" s="42">
        <v>975</v>
      </c>
      <c r="E212" s="36">
        <f>Tableau815613[[#This Row],[2021]]/Tableau815613[[#This Row],[2020]]-1</f>
        <v>-0.49245184799583552</v>
      </c>
      <c r="H212" s="30"/>
    </row>
    <row r="213" spans="2:8" x14ac:dyDescent="0.2">
      <c r="B213" s="33" t="s">
        <v>179</v>
      </c>
      <c r="C213" s="42" t="s">
        <v>68</v>
      </c>
      <c r="D213" s="42">
        <v>650</v>
      </c>
      <c r="E213" s="36" t="s">
        <v>15</v>
      </c>
      <c r="H213" s="30"/>
    </row>
    <row r="214" spans="2:8" x14ac:dyDescent="0.2">
      <c r="B214" s="33" t="s">
        <v>180</v>
      </c>
      <c r="C214" s="42" t="s">
        <v>68</v>
      </c>
      <c r="D214" s="42">
        <v>500</v>
      </c>
      <c r="E214" s="36" t="s">
        <v>15</v>
      </c>
      <c r="H214" s="30"/>
    </row>
    <row r="215" spans="2:8" x14ac:dyDescent="0.2">
      <c r="B215" s="33" t="s">
        <v>181</v>
      </c>
      <c r="C215" s="42">
        <v>264</v>
      </c>
      <c r="D215" s="42">
        <v>457</v>
      </c>
      <c r="E215" s="36">
        <f>Tableau815613[[#This Row],[2021]]/Tableau815613[[#This Row],[2020]]-1</f>
        <v>0.73106060606060597</v>
      </c>
      <c r="H215" s="30"/>
    </row>
    <row r="216" spans="2:8" x14ac:dyDescent="0.2">
      <c r="B216" s="33" t="s">
        <v>182</v>
      </c>
      <c r="C216" s="42">
        <v>402</v>
      </c>
      <c r="D216" s="42">
        <v>452</v>
      </c>
      <c r="E216" s="36">
        <f>Tableau815613[[#This Row],[2021]]/Tableau815613[[#This Row],[2020]]-1</f>
        <v>0.12437810945273631</v>
      </c>
      <c r="H216" s="30"/>
    </row>
    <row r="217" spans="2:8" x14ac:dyDescent="0.2">
      <c r="B217" s="33" t="s">
        <v>280</v>
      </c>
      <c r="C217" s="42">
        <v>400</v>
      </c>
      <c r="D217" s="42">
        <v>400</v>
      </c>
      <c r="E217" s="36">
        <f>Tableau815613[[#This Row],[2021]]/Tableau815613[[#This Row],[2020]]-1</f>
        <v>0</v>
      </c>
      <c r="H217" s="30"/>
    </row>
    <row r="218" spans="2:8" x14ac:dyDescent="0.2">
      <c r="B218" s="33" t="s">
        <v>183</v>
      </c>
      <c r="C218" s="42">
        <v>345</v>
      </c>
      <c r="D218" s="42">
        <v>327</v>
      </c>
      <c r="E218" s="36">
        <f>Tableau815613[[#This Row],[2021]]/Tableau815613[[#This Row],[2020]]-1</f>
        <v>-5.2173913043478293E-2</v>
      </c>
      <c r="H218" s="30"/>
    </row>
    <row r="219" spans="2:8" x14ac:dyDescent="0.2">
      <c r="B219" s="33" t="s">
        <v>184</v>
      </c>
      <c r="C219" s="42">
        <v>210</v>
      </c>
      <c r="D219" s="42">
        <v>215</v>
      </c>
      <c r="E219" s="36">
        <f>Tableau815613[[#This Row],[2021]]/Tableau815613[[#This Row],[2020]]-1</f>
        <v>2.3809523809523725E-2</v>
      </c>
      <c r="H219" s="30"/>
    </row>
    <row r="220" spans="2:8" x14ac:dyDescent="0.2">
      <c r="B220" s="33" t="s">
        <v>185</v>
      </c>
      <c r="C220" s="42">
        <v>1200</v>
      </c>
      <c r="D220" s="42">
        <v>200</v>
      </c>
      <c r="E220" s="36">
        <f>Tableau815613[[#This Row],[2021]]/Tableau815613[[#This Row],[2020]]-1</f>
        <v>-0.83333333333333337</v>
      </c>
      <c r="H220" s="30"/>
    </row>
    <row r="221" spans="2:8" x14ac:dyDescent="0.2">
      <c r="B221" s="33" t="s">
        <v>186</v>
      </c>
      <c r="C221" s="42">
        <v>40</v>
      </c>
      <c r="D221" s="42">
        <v>100</v>
      </c>
      <c r="E221" s="36">
        <f>Tableau815613[[#This Row],[2021]]/Tableau815613[[#This Row],[2020]]-1</f>
        <v>1.5</v>
      </c>
      <c r="H221" s="30"/>
    </row>
    <row r="222" spans="2:8" x14ac:dyDescent="0.2">
      <c r="B222" s="33" t="s">
        <v>187</v>
      </c>
      <c r="C222" s="42">
        <v>7</v>
      </c>
      <c r="D222" s="42">
        <v>80</v>
      </c>
      <c r="E222" s="36">
        <f>Tableau815613[[#This Row],[2021]]/Tableau815613[[#This Row],[2020]]-1</f>
        <v>10.428571428571429</v>
      </c>
      <c r="H222" s="30"/>
    </row>
    <row r="223" spans="2:8" x14ac:dyDescent="0.2">
      <c r="C223" s="57"/>
      <c r="D223" s="21"/>
      <c r="E223" s="1"/>
    </row>
    <row r="224" spans="2:8" x14ac:dyDescent="0.2">
      <c r="B224" s="6" t="s">
        <v>69</v>
      </c>
      <c r="C224" s="21"/>
      <c r="D224" s="21"/>
    </row>
    <row r="225" spans="2:11" x14ac:dyDescent="0.2">
      <c r="B225" s="6" t="s">
        <v>70</v>
      </c>
      <c r="C225" s="21"/>
      <c r="D225" s="21"/>
    </row>
    <row r="226" spans="2:11" x14ac:dyDescent="0.2">
      <c r="B226" s="6" t="s">
        <v>276</v>
      </c>
      <c r="C226" s="21"/>
      <c r="D226" s="21"/>
    </row>
    <row r="227" spans="2:11" x14ac:dyDescent="0.2">
      <c r="B227" s="6" t="s">
        <v>188</v>
      </c>
      <c r="C227" s="21"/>
      <c r="D227" s="21"/>
    </row>
    <row r="228" spans="2:11" x14ac:dyDescent="0.2">
      <c r="B228" s="6" t="s">
        <v>189</v>
      </c>
      <c r="C228" s="21"/>
      <c r="D228" s="21"/>
    </row>
    <row r="229" spans="2:11" x14ac:dyDescent="0.2">
      <c r="B229" s="6" t="s">
        <v>190</v>
      </c>
      <c r="C229" s="21"/>
      <c r="D229" s="21"/>
    </row>
    <row r="230" spans="2:11" x14ac:dyDescent="0.2">
      <c r="B230" s="6" t="s">
        <v>191</v>
      </c>
      <c r="C230" s="21"/>
      <c r="D230" s="21"/>
    </row>
    <row r="231" spans="2:11" x14ac:dyDescent="0.2">
      <c r="C231" s="21"/>
      <c r="D231" s="21"/>
    </row>
    <row r="232" spans="2:11" ht="15" x14ac:dyDescent="0.2">
      <c r="K232" s="25"/>
    </row>
    <row r="233" spans="2:11" ht="15" x14ac:dyDescent="0.2">
      <c r="B233" s="15" t="s">
        <v>192</v>
      </c>
      <c r="C233" s="16" t="s">
        <v>2</v>
      </c>
      <c r="D233" s="16" t="s">
        <v>3</v>
      </c>
      <c r="E233" s="16" t="s">
        <v>4</v>
      </c>
    </row>
    <row r="234" spans="2:11" x14ac:dyDescent="0.2">
      <c r="B234" s="49" t="s">
        <v>252</v>
      </c>
      <c r="C234" s="45">
        <v>61172</v>
      </c>
      <c r="D234" s="45">
        <v>93370</v>
      </c>
      <c r="E234" s="50" t="s">
        <v>15</v>
      </c>
      <c r="G234" s="26"/>
      <c r="H234" s="29"/>
    </row>
    <row r="235" spans="2:11" x14ac:dyDescent="0.2">
      <c r="B235" s="51" t="s">
        <v>260</v>
      </c>
      <c r="C235" s="45">
        <v>62088</v>
      </c>
      <c r="D235" s="45">
        <v>82203</v>
      </c>
      <c r="E235" s="50">
        <f>Tableau716714[[#This Row],[2021]]/Tableau716714[[#This Row],[2020]]-1</f>
        <v>0.3239756474681097</v>
      </c>
      <c r="G235" s="26"/>
      <c r="H235" s="29"/>
    </row>
    <row r="236" spans="2:11" x14ac:dyDescent="0.2">
      <c r="B236" s="51" t="s">
        <v>193</v>
      </c>
      <c r="C236" s="45">
        <v>21918</v>
      </c>
      <c r="D236" s="45">
        <v>39903</v>
      </c>
      <c r="E236" s="50">
        <f>Tableau716714[[#This Row],[2021]]/Tableau716714[[#This Row],[2020]]-1</f>
        <v>0.82055844511360521</v>
      </c>
      <c r="G236" s="26"/>
      <c r="H236" s="29"/>
    </row>
    <row r="237" spans="2:11" x14ac:dyDescent="0.2">
      <c r="B237" s="51" t="s">
        <v>194</v>
      </c>
      <c r="C237" s="45">
        <v>16333</v>
      </c>
      <c r="D237" s="45">
        <v>20821</v>
      </c>
      <c r="E237" s="50">
        <f>Tableau716714[[#This Row],[2021]]/Tableau716714[[#This Row],[2020]]-1</f>
        <v>0.27478111798199967</v>
      </c>
      <c r="G237" s="26"/>
      <c r="H237" s="29"/>
    </row>
    <row r="238" spans="2:11" x14ac:dyDescent="0.2">
      <c r="B238" s="49" t="s">
        <v>195</v>
      </c>
      <c r="C238" s="45">
        <v>17505</v>
      </c>
      <c r="D238" s="45">
        <v>18860</v>
      </c>
      <c r="E238" s="50">
        <f>Tableau716714[[#This Row],[2021]]/Tableau716714[[#This Row],[2020]]-1</f>
        <v>7.740645529848611E-2</v>
      </c>
      <c r="G238" s="26"/>
      <c r="H238" s="29"/>
    </row>
    <row r="239" spans="2:11" x14ac:dyDescent="0.2">
      <c r="B239" s="51" t="s">
        <v>246</v>
      </c>
      <c r="C239" s="45">
        <v>8804</v>
      </c>
      <c r="D239" s="45">
        <v>17259</v>
      </c>
      <c r="E239" s="50">
        <f>Tableau716714[[#This Row],[2021]]/Tableau716714[[#This Row],[2020]]-1</f>
        <v>0.960358927760109</v>
      </c>
      <c r="G239" s="26"/>
      <c r="H239" s="29"/>
    </row>
    <row r="240" spans="2:11" x14ac:dyDescent="0.2">
      <c r="B240" s="49" t="s">
        <v>196</v>
      </c>
      <c r="C240" s="45">
        <v>7846</v>
      </c>
      <c r="D240" s="45">
        <v>14386</v>
      </c>
      <c r="E240" s="50" t="s">
        <v>15</v>
      </c>
      <c r="G240" s="26"/>
      <c r="H240" s="29"/>
    </row>
    <row r="241" spans="2:8" x14ac:dyDescent="0.2">
      <c r="B241" s="51" t="s">
        <v>197</v>
      </c>
      <c r="C241" s="45">
        <v>21766</v>
      </c>
      <c r="D241" s="45">
        <v>13722</v>
      </c>
      <c r="E241" s="50">
        <f>Tableau716714[[#This Row],[2021]]/Tableau716714[[#This Row],[2020]]-1</f>
        <v>-0.369567214922356</v>
      </c>
      <c r="G241" s="26"/>
      <c r="H241" s="29"/>
    </row>
    <row r="242" spans="2:8" x14ac:dyDescent="0.2">
      <c r="B242" s="51" t="s">
        <v>247</v>
      </c>
      <c r="C242" s="45">
        <v>11645</v>
      </c>
      <c r="D242" s="45">
        <v>9053</v>
      </c>
      <c r="E242" s="50">
        <f>Tableau716714[[#This Row],[2021]]/Tableau716714[[#This Row],[2020]]-1</f>
        <v>-0.22258480034349504</v>
      </c>
      <c r="G242" s="26"/>
      <c r="H242" s="29"/>
    </row>
    <row r="243" spans="2:8" x14ac:dyDescent="0.2">
      <c r="B243" s="51" t="s">
        <v>248</v>
      </c>
      <c r="C243" s="45">
        <v>6795</v>
      </c>
      <c r="D243" s="45">
        <v>4147</v>
      </c>
      <c r="E243" s="50">
        <f>Tableau716714[[#This Row],[2021]]/Tableau716714[[#This Row],[2020]]-1</f>
        <v>-0.38969830757910229</v>
      </c>
      <c r="G243" s="26"/>
      <c r="H243" s="29"/>
    </row>
    <row r="244" spans="2:8" x14ac:dyDescent="0.2">
      <c r="B244" s="51" t="s">
        <v>198</v>
      </c>
      <c r="C244" s="45">
        <v>2684</v>
      </c>
      <c r="D244" s="45">
        <v>4019</v>
      </c>
      <c r="E244" s="50" t="s">
        <v>15</v>
      </c>
      <c r="G244" s="26"/>
      <c r="H244" s="29"/>
    </row>
    <row r="245" spans="2:8" x14ac:dyDescent="0.2">
      <c r="B245" s="51" t="s">
        <v>257</v>
      </c>
      <c r="C245" s="45">
        <v>4962</v>
      </c>
      <c r="D245" s="45">
        <v>1689</v>
      </c>
      <c r="E245" s="50">
        <f>Tableau716714[[#This Row],[2021]]/Tableau716714[[#This Row],[2020]]-1</f>
        <v>-0.65961305925030222</v>
      </c>
      <c r="G245" s="26"/>
      <c r="H245" s="29"/>
    </row>
    <row r="246" spans="2:8" x14ac:dyDescent="0.2">
      <c r="B246" s="51" t="s">
        <v>258</v>
      </c>
      <c r="C246" s="45">
        <v>627</v>
      </c>
      <c r="D246" s="45">
        <v>915</v>
      </c>
      <c r="E246" s="50">
        <f>Tableau716714[[#This Row],[2021]]/Tableau716714[[#This Row],[2020]]-1</f>
        <v>0.45933014354066981</v>
      </c>
      <c r="G246" s="26"/>
      <c r="H246" s="29"/>
    </row>
    <row r="247" spans="2:8" x14ac:dyDescent="0.2">
      <c r="B247" s="9"/>
      <c r="C247" s="10"/>
      <c r="D247" s="10"/>
      <c r="E247" s="11"/>
    </row>
    <row r="248" spans="2:8" x14ac:dyDescent="0.2">
      <c r="B248" s="77" t="s">
        <v>70</v>
      </c>
      <c r="C248" s="77"/>
      <c r="D248" s="77"/>
      <c r="E248" s="77"/>
    </row>
    <row r="249" spans="2:8" x14ac:dyDescent="0.2">
      <c r="B249" s="70" t="s">
        <v>253</v>
      </c>
      <c r="C249" s="70"/>
      <c r="D249" s="70"/>
      <c r="E249" s="70"/>
    </row>
    <row r="250" spans="2:8" x14ac:dyDescent="0.2">
      <c r="B250" s="77" t="s">
        <v>254</v>
      </c>
      <c r="C250" s="77"/>
      <c r="D250" s="77"/>
      <c r="E250" s="77"/>
    </row>
    <row r="251" spans="2:8" x14ac:dyDescent="0.2">
      <c r="B251" s="76" t="s">
        <v>255</v>
      </c>
      <c r="C251" s="76"/>
      <c r="D251" s="76"/>
      <c r="E251" s="76"/>
    </row>
    <row r="252" spans="2:8" x14ac:dyDescent="0.2">
      <c r="B252" s="77" t="s">
        <v>256</v>
      </c>
      <c r="C252" s="77"/>
      <c r="D252" s="77"/>
      <c r="E252" s="77"/>
    </row>
    <row r="253" spans="2:8" x14ac:dyDescent="0.2">
      <c r="B253" s="3"/>
      <c r="C253" s="21"/>
      <c r="D253" s="21"/>
      <c r="E253" s="21"/>
    </row>
    <row r="254" spans="2:8" x14ac:dyDescent="0.2">
      <c r="B254" s="3"/>
      <c r="C254" s="21"/>
      <c r="D254" s="21"/>
      <c r="E254" s="21"/>
    </row>
    <row r="255" spans="2:8" ht="15" x14ac:dyDescent="0.2">
      <c r="B255" s="15" t="s">
        <v>199</v>
      </c>
      <c r="C255" s="16" t="s">
        <v>2</v>
      </c>
      <c r="D255" s="16" t="s">
        <v>3</v>
      </c>
      <c r="E255" s="16" t="s">
        <v>4</v>
      </c>
    </row>
    <row r="256" spans="2:8" x14ac:dyDescent="0.2">
      <c r="B256" s="33" t="s">
        <v>200</v>
      </c>
      <c r="C256" s="37">
        <v>101886</v>
      </c>
      <c r="D256" s="37">
        <v>113684</v>
      </c>
      <c r="E256" s="38">
        <f>Tableau617815[[#This Row],[2021]]/Tableau617815[[#This Row],[2020]]-1</f>
        <v>0.11579608582140821</v>
      </c>
      <c r="H256" s="28"/>
    </row>
    <row r="257" spans="2:248" ht="14.25" customHeight="1" x14ac:dyDescent="0.2">
      <c r="B257" s="33" t="s">
        <v>201</v>
      </c>
      <c r="C257" s="48">
        <v>44028</v>
      </c>
      <c r="D257" s="37">
        <v>52567</v>
      </c>
      <c r="E257" s="38">
        <f>Tableau617815[[#This Row],[2021]]/Tableau617815[[#This Row],[2020]]-1</f>
        <v>0.19394476242391212</v>
      </c>
      <c r="H257" s="28"/>
    </row>
    <row r="258" spans="2:248" ht="14.25" customHeight="1" x14ac:dyDescent="0.2">
      <c r="B258" s="33" t="s">
        <v>202</v>
      </c>
      <c r="C258" s="37">
        <v>13558</v>
      </c>
      <c r="D258" s="37">
        <v>8388</v>
      </c>
      <c r="E258" s="38">
        <f>Tableau617815[[#This Row],[2021]]/Tableau617815[[#This Row],[2020]]-1</f>
        <v>-0.38132467915621771</v>
      </c>
      <c r="H258" s="28"/>
    </row>
    <row r="259" spans="2:248" ht="14.25" customHeight="1" x14ac:dyDescent="0.2">
      <c r="B259" s="32"/>
      <c r="C259" s="8"/>
      <c r="D259" s="8"/>
      <c r="F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  <c r="DG259" s="25"/>
      <c r="DH259" s="25"/>
      <c r="DI259" s="25"/>
      <c r="DJ259" s="25"/>
      <c r="DK259" s="25"/>
      <c r="DL259" s="25"/>
      <c r="DM259" s="25"/>
      <c r="DN259" s="25"/>
      <c r="DO259" s="25"/>
      <c r="DP259" s="25"/>
      <c r="DQ259" s="25"/>
      <c r="DR259" s="25"/>
      <c r="DS259" s="25"/>
      <c r="DT259" s="25"/>
      <c r="DU259" s="25"/>
      <c r="DV259" s="25"/>
      <c r="DW259" s="25"/>
      <c r="DX259" s="25"/>
      <c r="DY259" s="25"/>
      <c r="DZ259" s="25"/>
      <c r="EA259" s="25"/>
      <c r="EB259" s="25"/>
      <c r="EC259" s="25"/>
      <c r="ED259" s="25"/>
      <c r="EE259" s="25"/>
      <c r="EF259" s="25"/>
      <c r="EG259" s="25"/>
      <c r="EH259" s="25"/>
      <c r="EI259" s="25"/>
      <c r="EJ259" s="25"/>
      <c r="EK259" s="25"/>
      <c r="EL259" s="25"/>
      <c r="EM259" s="25"/>
      <c r="EN259" s="25"/>
      <c r="EO259" s="25"/>
      <c r="EP259" s="25"/>
      <c r="EQ259" s="25"/>
      <c r="ER259" s="25"/>
      <c r="ES259" s="25"/>
      <c r="ET259" s="25"/>
      <c r="EU259" s="25"/>
      <c r="EV259" s="25"/>
      <c r="EW259" s="25"/>
      <c r="EX259" s="25"/>
      <c r="EY259" s="25"/>
      <c r="EZ259" s="25"/>
      <c r="FA259" s="25"/>
      <c r="FB259" s="25"/>
      <c r="FC259" s="25"/>
      <c r="FD259" s="25"/>
      <c r="FE259" s="25"/>
      <c r="FF259" s="25"/>
      <c r="FG259" s="25"/>
      <c r="FH259" s="25"/>
      <c r="FI259" s="25"/>
      <c r="FJ259" s="25"/>
      <c r="FK259" s="25"/>
      <c r="FL259" s="25"/>
      <c r="FM259" s="25"/>
      <c r="FN259" s="25"/>
      <c r="FO259" s="25"/>
      <c r="FP259" s="25"/>
      <c r="FQ259" s="25"/>
      <c r="FR259" s="25"/>
      <c r="FS259" s="25"/>
      <c r="FT259" s="25"/>
      <c r="FU259" s="25"/>
      <c r="FV259" s="25"/>
      <c r="FW259" s="25"/>
      <c r="FX259" s="25"/>
      <c r="FY259" s="25"/>
      <c r="FZ259" s="25"/>
      <c r="GA259" s="25"/>
      <c r="GB259" s="25"/>
      <c r="GC259" s="25"/>
      <c r="GD259" s="25"/>
      <c r="GE259" s="25"/>
      <c r="GF259" s="25"/>
      <c r="GG259" s="25"/>
      <c r="GH259" s="25"/>
      <c r="GI259" s="25"/>
      <c r="GJ259" s="25"/>
      <c r="GK259" s="25"/>
      <c r="GL259" s="25"/>
      <c r="GM259" s="25"/>
      <c r="GN259" s="25"/>
      <c r="GO259" s="25"/>
      <c r="GP259" s="25"/>
      <c r="GQ259" s="25"/>
      <c r="GR259" s="25"/>
      <c r="GS259" s="25"/>
      <c r="GT259" s="25"/>
      <c r="GU259" s="25"/>
      <c r="GV259" s="25"/>
      <c r="GW259" s="25"/>
      <c r="GX259" s="25"/>
      <c r="GY259" s="25"/>
      <c r="GZ259" s="25"/>
      <c r="HA259" s="25"/>
      <c r="HB259" s="25"/>
      <c r="HC259" s="25"/>
      <c r="HD259" s="25"/>
      <c r="HE259" s="25"/>
      <c r="HF259" s="25"/>
      <c r="HG259" s="25"/>
      <c r="HH259" s="25"/>
      <c r="HI259" s="25"/>
      <c r="HJ259" s="25"/>
      <c r="HK259" s="25"/>
      <c r="HL259" s="25"/>
      <c r="HM259" s="25"/>
      <c r="HN259" s="25"/>
      <c r="HO259" s="25"/>
      <c r="HP259" s="25"/>
      <c r="HQ259" s="25"/>
      <c r="HR259" s="25"/>
      <c r="HS259" s="25"/>
      <c r="HT259" s="25"/>
      <c r="HU259" s="25"/>
      <c r="HV259" s="25"/>
      <c r="HW259" s="25"/>
      <c r="HX259" s="25"/>
      <c r="HY259" s="25"/>
      <c r="HZ259" s="25"/>
      <c r="IA259" s="25"/>
      <c r="IB259" s="25"/>
      <c r="IC259" s="25"/>
      <c r="ID259" s="25"/>
      <c r="IE259" s="25"/>
      <c r="IF259" s="25"/>
      <c r="IG259" s="25"/>
      <c r="IH259" s="25"/>
      <c r="II259" s="25"/>
      <c r="IJ259" s="25"/>
      <c r="IK259" s="25"/>
      <c r="IL259" s="25"/>
      <c r="IM259" s="25"/>
      <c r="IN259" s="25"/>
    </row>
    <row r="260" spans="2:248" x14ac:dyDescent="0.2">
      <c r="B260" s="77" t="s">
        <v>203</v>
      </c>
      <c r="C260" s="77"/>
      <c r="D260" s="77"/>
      <c r="E260" s="77"/>
    </row>
    <row r="261" spans="2:248" ht="15" customHeight="1" x14ac:dyDescent="0.2">
      <c r="B261" s="3"/>
      <c r="C261" s="21"/>
      <c r="D261" s="21"/>
      <c r="E261" s="21"/>
    </row>
    <row r="262" spans="2:248" ht="15" customHeight="1" x14ac:dyDescent="0.2">
      <c r="C262" s="8"/>
      <c r="D262" s="8"/>
      <c r="F262" s="2"/>
    </row>
    <row r="263" spans="2:248" ht="15" customHeight="1" x14ac:dyDescent="0.2">
      <c r="B263" s="15" t="s">
        <v>204</v>
      </c>
      <c r="C263" s="16" t="s">
        <v>2</v>
      </c>
      <c r="D263" s="16" t="s">
        <v>3</v>
      </c>
      <c r="E263" s="16" t="s">
        <v>4</v>
      </c>
    </row>
    <row r="264" spans="2:248" x14ac:dyDescent="0.2">
      <c r="B264" s="41" t="s">
        <v>205</v>
      </c>
      <c r="C264" s="42">
        <v>134583</v>
      </c>
      <c r="D264" s="42">
        <v>218400</v>
      </c>
      <c r="E264" s="43">
        <f>Tableau518916[[#This Row],[2021]]/Tableau518916[[#This Row],[2020]]-1</f>
        <v>0.62279039700407934</v>
      </c>
      <c r="H264" s="28"/>
    </row>
    <row r="265" spans="2:248" ht="15.6" customHeight="1" x14ac:dyDescent="0.2">
      <c r="B265" s="44" t="s">
        <v>206</v>
      </c>
      <c r="C265" s="45">
        <v>34000</v>
      </c>
      <c r="D265" s="45">
        <v>135000</v>
      </c>
      <c r="E265" s="43">
        <f>Tableau518916[[#This Row],[2021]]/Tableau518916[[#This Row],[2020]]-1</f>
        <v>2.9705882352941178</v>
      </c>
      <c r="H265" s="28"/>
    </row>
    <row r="266" spans="2:248" x14ac:dyDescent="0.2">
      <c r="B266" s="41" t="s">
        <v>207</v>
      </c>
      <c r="C266" s="42">
        <v>47631</v>
      </c>
      <c r="D266" s="42">
        <v>58324</v>
      </c>
      <c r="E266" s="43">
        <f>Tableau518916[[#This Row],[2021]]/Tableau518916[[#This Row],[2020]]-1</f>
        <v>0.22449665134051355</v>
      </c>
      <c r="H266" s="28"/>
    </row>
    <row r="267" spans="2:248" x14ac:dyDescent="0.2">
      <c r="B267" s="41" t="s">
        <v>208</v>
      </c>
      <c r="C267" s="42" t="s">
        <v>15</v>
      </c>
      <c r="D267" s="42">
        <v>35000</v>
      </c>
      <c r="E267" s="43" t="s">
        <v>15</v>
      </c>
      <c r="H267" s="28"/>
    </row>
    <row r="268" spans="2:248" x14ac:dyDescent="0.2">
      <c r="B268" s="41" t="s">
        <v>209</v>
      </c>
      <c r="C268" s="42">
        <v>27399</v>
      </c>
      <c r="D268" s="42">
        <v>32127</v>
      </c>
      <c r="E268" s="43">
        <f>Tableau518916[[#This Row],[2021]]/Tableau518916[[#This Row],[2020]]-1</f>
        <v>0.17256104237380931</v>
      </c>
      <c r="H268" s="28"/>
    </row>
    <row r="269" spans="2:248" x14ac:dyDescent="0.2">
      <c r="B269" s="41" t="s">
        <v>210</v>
      </c>
      <c r="C269" s="42">
        <v>19500</v>
      </c>
      <c r="D269" s="42">
        <v>24928</v>
      </c>
      <c r="E269" s="43">
        <f>Tableau518916[[#This Row],[2021]]/Tableau518916[[#This Row],[2020]]-1</f>
        <v>0.27835897435897428</v>
      </c>
      <c r="H269" s="28"/>
    </row>
    <row r="270" spans="2:248" x14ac:dyDescent="0.2">
      <c r="B270" s="41" t="s">
        <v>211</v>
      </c>
      <c r="C270" s="42">
        <v>5394</v>
      </c>
      <c r="D270" s="42">
        <v>6870</v>
      </c>
      <c r="E270" s="43">
        <f>Tableau518916[[#This Row],[2021]]/Tableau518916[[#This Row],[2020]]-1</f>
        <v>0.27363737486095663</v>
      </c>
      <c r="H270" s="28"/>
    </row>
    <row r="271" spans="2:248" x14ac:dyDescent="0.2">
      <c r="B271" s="41" t="s">
        <v>212</v>
      </c>
      <c r="C271" s="42">
        <v>3803</v>
      </c>
      <c r="D271" s="42">
        <v>5255</v>
      </c>
      <c r="E271" s="43">
        <f>Tableau518916[[#This Row],[2021]]/Tableau518916[[#This Row],[2020]]-1</f>
        <v>0.38180383907441495</v>
      </c>
      <c r="H271" s="28"/>
    </row>
    <row r="272" spans="2:248" x14ac:dyDescent="0.2">
      <c r="B272" s="41" t="s">
        <v>213</v>
      </c>
      <c r="C272" s="42">
        <v>3900</v>
      </c>
      <c r="D272" s="42">
        <v>4700</v>
      </c>
      <c r="E272" s="43">
        <f>Tableau518916[[#This Row],[2021]]/Tableau518916[[#This Row],[2020]]-1</f>
        <v>0.20512820512820507</v>
      </c>
      <c r="H272" s="28"/>
    </row>
    <row r="273" spans="2:8" x14ac:dyDescent="0.2">
      <c r="B273" s="46" t="s">
        <v>214</v>
      </c>
      <c r="C273" s="42">
        <v>938</v>
      </c>
      <c r="D273" s="42">
        <v>4125</v>
      </c>
      <c r="E273" s="47">
        <f>Tableau518916[[#This Row],[2021]]/Tableau518916[[#This Row],[2020]]-1</f>
        <v>3.3976545842217485</v>
      </c>
      <c r="H273" s="28"/>
    </row>
    <row r="274" spans="2:8" x14ac:dyDescent="0.2">
      <c r="B274" s="46" t="s">
        <v>215</v>
      </c>
      <c r="C274" s="42" t="s">
        <v>15</v>
      </c>
      <c r="D274" s="42">
        <v>4085</v>
      </c>
      <c r="E274" s="47" t="s">
        <v>15</v>
      </c>
      <c r="H274" s="28"/>
    </row>
    <row r="275" spans="2:8" x14ac:dyDescent="0.2">
      <c r="B275" s="46" t="s">
        <v>216</v>
      </c>
      <c r="C275" s="42">
        <v>2073</v>
      </c>
      <c r="D275" s="42">
        <v>4017</v>
      </c>
      <c r="E275" s="47">
        <f>Tableau518916[[#This Row],[2021]]/Tableau518916[[#This Row],[2020]]-1</f>
        <v>0.93777134587554278</v>
      </c>
      <c r="H275" s="28"/>
    </row>
    <row r="276" spans="2:8" x14ac:dyDescent="0.2">
      <c r="B276" s="41" t="s">
        <v>217</v>
      </c>
      <c r="C276" s="42">
        <v>3645</v>
      </c>
      <c r="D276" s="42">
        <v>3910</v>
      </c>
      <c r="E276" s="43">
        <f>Tableau518916[[#This Row],[2021]]/Tableau518916[[#This Row],[2020]]-1</f>
        <v>7.2702331961591149E-2</v>
      </c>
      <c r="H276" s="28"/>
    </row>
    <row r="277" spans="2:8" ht="15.6" customHeight="1" x14ac:dyDescent="0.2">
      <c r="B277" s="41" t="s">
        <v>218</v>
      </c>
      <c r="C277" s="42">
        <v>2390</v>
      </c>
      <c r="D277" s="42">
        <v>2932</v>
      </c>
      <c r="E277" s="43">
        <f>Tableau518916[[#This Row],[2021]]/Tableau518916[[#This Row],[2020]]-1</f>
        <v>0.2267782426778242</v>
      </c>
      <c r="H277" s="28"/>
    </row>
    <row r="278" spans="2:8" x14ac:dyDescent="0.2">
      <c r="B278" s="3"/>
      <c r="E278" s="12"/>
    </row>
    <row r="279" spans="2:8" ht="13.9" customHeight="1" x14ac:dyDescent="0.2">
      <c r="B279" s="77" t="s">
        <v>70</v>
      </c>
      <c r="C279" s="77"/>
      <c r="D279" s="77"/>
      <c r="E279" s="77"/>
    </row>
    <row r="280" spans="2:8" ht="13.9" customHeight="1" x14ac:dyDescent="0.2">
      <c r="B280" s="3"/>
      <c r="C280" s="21"/>
      <c r="D280" s="21"/>
      <c r="E280" s="21"/>
    </row>
    <row r="281" spans="2:8" ht="13.9" customHeight="1" x14ac:dyDescent="0.2"/>
    <row r="282" spans="2:8" ht="13.9" customHeight="1" x14ac:dyDescent="0.2">
      <c r="B282" s="15" t="s">
        <v>219</v>
      </c>
      <c r="C282" s="16" t="s">
        <v>2</v>
      </c>
      <c r="D282" s="16" t="s">
        <v>3</v>
      </c>
      <c r="E282" s="16" t="s">
        <v>220</v>
      </c>
    </row>
    <row r="283" spans="2:8" ht="13.9" customHeight="1" x14ac:dyDescent="0.2">
      <c r="B283" s="33" t="s">
        <v>221</v>
      </c>
      <c r="C283" s="37">
        <v>32522</v>
      </c>
      <c r="D283" s="37">
        <v>53940</v>
      </c>
      <c r="E283" s="38">
        <f>Tableau4191017[[#This Row],[2021]]/Tableau4191017[[#This Row],[2020]]-1</f>
        <v>0.65856958366644114</v>
      </c>
      <c r="H283" s="28"/>
    </row>
    <row r="284" spans="2:8" ht="13.5" customHeight="1" x14ac:dyDescent="0.2">
      <c r="B284" s="33" t="s">
        <v>222</v>
      </c>
      <c r="C284" s="37">
        <v>31927</v>
      </c>
      <c r="D284" s="37">
        <v>42775</v>
      </c>
      <c r="E284" s="38">
        <f>Tableau4191017[[#This Row],[2021]]/Tableau4191017[[#This Row],[2020]]-1</f>
        <v>0.33977511197419119</v>
      </c>
      <c r="H284" s="28"/>
    </row>
    <row r="285" spans="2:8" ht="13.9" customHeight="1" x14ac:dyDescent="0.2">
      <c r="B285" s="33" t="s">
        <v>223</v>
      </c>
      <c r="C285" s="37">
        <v>27496</v>
      </c>
      <c r="D285" s="37">
        <v>33368</v>
      </c>
      <c r="E285" s="38">
        <f>Tableau4191017[[#This Row],[2021]]/Tableau4191017[[#This Row],[2020]]-1</f>
        <v>0.21355833575792849</v>
      </c>
      <c r="H285" s="28"/>
    </row>
    <row r="286" spans="2:8" ht="13.9" customHeight="1" x14ac:dyDescent="0.2">
      <c r="B286" s="33" t="s">
        <v>224</v>
      </c>
      <c r="C286" s="37">
        <v>23060</v>
      </c>
      <c r="D286" s="37">
        <v>30882</v>
      </c>
      <c r="E286" s="38">
        <f>Tableau4191017[[#This Row],[2021]]/Tableau4191017[[#This Row],[2020]]-1</f>
        <v>0.3392020815264527</v>
      </c>
      <c r="H286" s="28"/>
    </row>
    <row r="287" spans="2:8" ht="13.9" customHeight="1" x14ac:dyDescent="0.2">
      <c r="B287" s="33" t="s">
        <v>225</v>
      </c>
      <c r="C287" s="37">
        <v>21457</v>
      </c>
      <c r="D287" s="37">
        <v>30205</v>
      </c>
      <c r="E287" s="38">
        <f>Tableau4191017[[#This Row],[2021]]/Tableau4191017[[#This Row],[2020]]-1</f>
        <v>0.40769911916856971</v>
      </c>
      <c r="H287" s="28"/>
    </row>
    <row r="288" spans="2:8" ht="13.9" customHeight="1" x14ac:dyDescent="0.2">
      <c r="B288" s="33" t="s">
        <v>226</v>
      </c>
      <c r="C288" s="37">
        <v>11516</v>
      </c>
      <c r="D288" s="37">
        <v>17879</v>
      </c>
      <c r="E288" s="38">
        <f>Tableau4191017[[#This Row],[2021]]/Tableau4191017[[#This Row],[2020]]-1</f>
        <v>0.55253560263980539</v>
      </c>
      <c r="H288" s="28"/>
    </row>
    <row r="289" spans="2:8" x14ac:dyDescent="0.2">
      <c r="B289" s="33" t="s">
        <v>227</v>
      </c>
      <c r="C289" s="37">
        <v>14147</v>
      </c>
      <c r="D289" s="37">
        <v>14752</v>
      </c>
      <c r="E289" s="38">
        <f>Tableau4191017[[#This Row],[2021]]/Tableau4191017[[#This Row],[2020]]-1</f>
        <v>4.2765250583162606E-2</v>
      </c>
      <c r="H289" s="28"/>
    </row>
    <row r="290" spans="2:8" x14ac:dyDescent="0.2">
      <c r="B290" s="33" t="s">
        <v>228</v>
      </c>
      <c r="C290" s="37">
        <v>8013</v>
      </c>
      <c r="D290" s="37">
        <v>7862</v>
      </c>
      <c r="E290" s="38">
        <f>Tableau4191017[[#This Row],[2021]]/Tableau4191017[[#This Row],[2020]]-1</f>
        <v>-1.8844377885935404E-2</v>
      </c>
      <c r="H290" s="28"/>
    </row>
    <row r="291" spans="2:8" x14ac:dyDescent="0.2">
      <c r="B291" s="33" t="s">
        <v>229</v>
      </c>
      <c r="C291" s="37">
        <v>3730</v>
      </c>
      <c r="D291" s="37">
        <v>6608</v>
      </c>
      <c r="E291" s="38">
        <f>Tableau4191017[[#This Row],[2021]]/Tableau4191017[[#This Row],[2020]]-1</f>
        <v>0.7715817694369973</v>
      </c>
      <c r="H291" s="28"/>
    </row>
    <row r="292" spans="2:8" ht="13.9" customHeight="1" x14ac:dyDescent="0.2">
      <c r="B292" s="33" t="s">
        <v>230</v>
      </c>
      <c r="C292" s="37">
        <v>6145</v>
      </c>
      <c r="D292" s="37">
        <v>5990</v>
      </c>
      <c r="E292" s="38">
        <f>Tableau4191017[[#This Row],[2021]]/Tableau4191017[[#This Row],[2020]]-1</f>
        <v>-2.5223759153783609E-2</v>
      </c>
      <c r="H292" s="28"/>
    </row>
    <row r="293" spans="2:8" ht="13.9" customHeight="1" x14ac:dyDescent="0.2">
      <c r="B293" s="33" t="s">
        <v>231</v>
      </c>
      <c r="C293" s="37">
        <v>1706</v>
      </c>
      <c r="D293" s="37">
        <v>5499</v>
      </c>
      <c r="E293" s="38">
        <f>Tableau4191017[[#This Row],[2021]]/Tableau4191017[[#This Row],[2020]]-1</f>
        <v>2.2233294255568583</v>
      </c>
      <c r="H293" s="28"/>
    </row>
    <row r="294" spans="2:8" ht="13.9" customHeight="1" x14ac:dyDescent="0.2">
      <c r="B294" s="33" t="s">
        <v>232</v>
      </c>
      <c r="C294" s="37">
        <v>4508</v>
      </c>
      <c r="D294" s="37">
        <v>4975</v>
      </c>
      <c r="E294" s="38">
        <f>Tableau4191017[[#This Row],[2021]]/Tableau4191017[[#This Row],[2020]]-1</f>
        <v>0.1035936113575866</v>
      </c>
      <c r="H294" s="28"/>
    </row>
    <row r="295" spans="2:8" ht="13.5" customHeight="1" x14ac:dyDescent="0.2">
      <c r="B295" s="33" t="s">
        <v>233</v>
      </c>
      <c r="C295" s="37">
        <v>3140</v>
      </c>
      <c r="D295" s="37">
        <v>4904</v>
      </c>
      <c r="E295" s="38">
        <f>Tableau4191017[[#This Row],[2021]]/Tableau4191017[[#This Row],[2020]]-1</f>
        <v>0.56178343949044596</v>
      </c>
      <c r="H295" s="28"/>
    </row>
    <row r="296" spans="2:8" ht="14.25" customHeight="1" x14ac:dyDescent="0.2">
      <c r="B296" s="33" t="s">
        <v>234</v>
      </c>
      <c r="C296" s="37">
        <v>2297</v>
      </c>
      <c r="D296" s="37">
        <v>3602</v>
      </c>
      <c r="E296" s="38">
        <f>Tableau4191017[[#This Row],[2021]]/Tableau4191017[[#This Row],[2020]]-1</f>
        <v>0.56813234653896383</v>
      </c>
      <c r="H296" s="28"/>
    </row>
    <row r="297" spans="2:8" ht="14.25" customHeight="1" x14ac:dyDescent="0.2">
      <c r="B297" s="33" t="s">
        <v>235</v>
      </c>
      <c r="C297" s="37">
        <v>968</v>
      </c>
      <c r="D297" s="37">
        <v>3358</v>
      </c>
      <c r="E297" s="38">
        <f>Tableau4191017[[#This Row],[2021]]/Tableau4191017[[#This Row],[2020]]-1</f>
        <v>2.46900826446281</v>
      </c>
      <c r="H297" s="28"/>
    </row>
    <row r="298" spans="2:8" ht="13.9" customHeight="1" x14ac:dyDescent="0.2">
      <c r="B298" s="33" t="s">
        <v>236</v>
      </c>
      <c r="C298" s="37">
        <v>2512</v>
      </c>
      <c r="D298" s="37">
        <v>2311</v>
      </c>
      <c r="E298" s="38">
        <f>Tableau4191017[[#This Row],[2021]]/Tableau4191017[[#This Row],[2020]]-1</f>
        <v>-8.0015923566879033E-2</v>
      </c>
      <c r="H298" s="28"/>
    </row>
    <row r="299" spans="2:8" ht="13.9" customHeight="1" x14ac:dyDescent="0.2">
      <c r="B299" s="33" t="s">
        <v>237</v>
      </c>
      <c r="C299" s="37">
        <v>1755</v>
      </c>
      <c r="D299" s="37">
        <v>1593</v>
      </c>
      <c r="E299" s="38">
        <f>Tableau4191017[[#This Row],[2021]]/Tableau4191017[[#This Row],[2020]]-1</f>
        <v>-9.2307692307692313E-2</v>
      </c>
      <c r="H299" s="28"/>
    </row>
    <row r="300" spans="2:8" ht="13.9" customHeight="1" x14ac:dyDescent="0.2">
      <c r="B300" s="33" t="s">
        <v>238</v>
      </c>
      <c r="C300" s="37">
        <v>953</v>
      </c>
      <c r="D300" s="37">
        <v>1453</v>
      </c>
      <c r="E300" s="38">
        <f>Tableau4191017[[#This Row],[2021]]/Tableau4191017[[#This Row],[2020]]-1</f>
        <v>0.52465897166841557</v>
      </c>
      <c r="H300" s="28"/>
    </row>
    <row r="301" spans="2:8" ht="13.9" customHeight="1" x14ac:dyDescent="0.2">
      <c r="B301" s="39" t="s">
        <v>239</v>
      </c>
      <c r="C301" s="40">
        <v>1158</v>
      </c>
      <c r="D301" s="40">
        <v>1264</v>
      </c>
      <c r="E301" s="38">
        <f>Tableau4191017[[#This Row],[2021]]/Tableau4191017[[#This Row],[2020]]-1</f>
        <v>9.1537132987910219E-2</v>
      </c>
      <c r="H301" s="28"/>
    </row>
    <row r="302" spans="2:8" ht="13.9" customHeight="1" x14ac:dyDescent="0.2">
      <c r="B302" s="33" t="s">
        <v>240</v>
      </c>
      <c r="C302" s="37">
        <v>751</v>
      </c>
      <c r="D302" s="37">
        <v>1089</v>
      </c>
      <c r="E302" s="38">
        <f>Tableau4191017[[#This Row],[2021]]/Tableau4191017[[#This Row],[2020]]-1</f>
        <v>0.45006657789613858</v>
      </c>
      <c r="H302" s="28"/>
    </row>
    <row r="303" spans="2:8" ht="13.9" customHeight="1" x14ac:dyDescent="0.2">
      <c r="B303" s="33" t="s">
        <v>241</v>
      </c>
      <c r="C303" s="37">
        <v>955</v>
      </c>
      <c r="D303" s="37">
        <v>404</v>
      </c>
      <c r="E303" s="38">
        <f>Tableau4191017[[#This Row],[2021]]/Tableau4191017[[#This Row],[2020]]-1</f>
        <v>-0.57696335078534033</v>
      </c>
      <c r="H303" s="28"/>
    </row>
    <row r="304" spans="2:8" ht="13.9" customHeight="1" x14ac:dyDescent="0.2">
      <c r="B304" s="5"/>
      <c r="C304" s="13"/>
      <c r="D304" s="13"/>
      <c r="E304" s="14"/>
    </row>
    <row r="306" spans="2:4" x14ac:dyDescent="0.2">
      <c r="B306" s="82" t="s">
        <v>242</v>
      </c>
      <c r="C306" s="82"/>
    </row>
    <row r="319" spans="2:4" x14ac:dyDescent="0.2">
      <c r="B319" s="17"/>
      <c r="C319" s="8"/>
      <c r="D319" s="8"/>
    </row>
    <row r="340" spans="3:4" x14ac:dyDescent="0.2">
      <c r="C340" s="8"/>
      <c r="D340" s="8"/>
    </row>
    <row r="341" spans="3:4" x14ac:dyDescent="0.2">
      <c r="C341" s="8"/>
      <c r="D341" s="8"/>
    </row>
    <row r="344" spans="3:4" x14ac:dyDescent="0.2">
      <c r="C344" s="8"/>
      <c r="D344" s="8"/>
    </row>
  </sheetData>
  <mergeCells count="27">
    <mergeCell ref="B306:C306"/>
    <mergeCell ref="B173:E173"/>
    <mergeCell ref="B248:E248"/>
    <mergeCell ref="B279:E279"/>
    <mergeCell ref="B260:E260"/>
    <mergeCell ref="B252:E252"/>
    <mergeCell ref="B1:E2"/>
    <mergeCell ref="B3:E3"/>
    <mergeCell ref="B112:E112"/>
    <mergeCell ref="B69:E69"/>
    <mergeCell ref="B71:E71"/>
    <mergeCell ref="B76:E76"/>
    <mergeCell ref="B75:E75"/>
    <mergeCell ref="B79:E79"/>
    <mergeCell ref="B82:F82"/>
    <mergeCell ref="B70:E70"/>
    <mergeCell ref="B73:E73"/>
    <mergeCell ref="B78:E78"/>
    <mergeCell ref="B81:F81"/>
    <mergeCell ref="B72:E72"/>
    <mergeCell ref="B77:E77"/>
    <mergeCell ref="B74:E74"/>
    <mergeCell ref="B80:E80"/>
    <mergeCell ref="B83:E83"/>
    <mergeCell ref="B251:E251"/>
    <mergeCell ref="B250:E250"/>
    <mergeCell ref="B116:E116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2020-2021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Pauline_A</dc:creator>
  <cp:keywords/>
  <dc:description/>
  <cp:lastModifiedBy>Alice BOYER</cp:lastModifiedBy>
  <cp:revision/>
  <dcterms:created xsi:type="dcterms:W3CDTF">2018-05-28T08:47:05Z</dcterms:created>
  <dcterms:modified xsi:type="dcterms:W3CDTF">2022-10-03T13:00:38Z</dcterms:modified>
  <cp:category/>
  <cp:contentStatus/>
</cp:coreProperties>
</file>