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P:\Repères\2021\Version en ligne\statistiques détaillées\5-Offre culturelle et de loisirs\"/>
    </mc:Choice>
  </mc:AlternateContent>
  <xr:revisionPtr revIDLastSave="0" documentId="13_ncr:1_{F662C099-ED5D-4D64-995F-7286BEE973DE}" xr6:coauthVersionLast="47" xr6:coauthVersionMax="47" xr10:uidLastSave="{00000000-0000-0000-0000-000000000000}"/>
  <bookViews>
    <workbookView xWindow="-120" yWindow="-120" windowWidth="29040" windowHeight="15840" tabRatio="737" xr2:uid="{00000000-000D-0000-FFFF-FFFF00000000}"/>
  </bookViews>
  <sheets>
    <sheet name="Données 2019-2020" sheetId="1" r:id="rId1"/>
  </sheets>
  <definedNames>
    <definedName name="_xlnm.Print_Area" localSheetId="0">'Données 2019-2020'!$B$1:$E$276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77" i="1"/>
  <c r="E78" i="1"/>
  <c r="E79" i="1"/>
  <c r="E47" i="1"/>
  <c r="E43" i="1"/>
  <c r="E53" i="1"/>
  <c r="E32" i="1"/>
  <c r="E38" i="1"/>
  <c r="E13" i="1"/>
  <c r="E18" i="1"/>
  <c r="E109" i="1"/>
  <c r="E110" i="1"/>
  <c r="E111" i="1"/>
  <c r="E112" i="1"/>
  <c r="E114" i="1"/>
  <c r="E115" i="1"/>
  <c r="E116" i="1"/>
  <c r="E117" i="1"/>
  <c r="E118" i="1"/>
  <c r="E119" i="1"/>
  <c r="E120" i="1"/>
  <c r="E121" i="1"/>
  <c r="E122" i="1"/>
  <c r="E123" i="1"/>
  <c r="E125" i="1"/>
  <c r="E126" i="1"/>
  <c r="E127" i="1"/>
  <c r="E128" i="1"/>
  <c r="E129" i="1"/>
  <c r="E130" i="1"/>
  <c r="E80" i="1"/>
  <c r="E82" i="1"/>
  <c r="E83" i="1"/>
  <c r="E84" i="1"/>
  <c r="E85" i="1"/>
  <c r="E86" i="1"/>
  <c r="E87" i="1"/>
  <c r="E88" i="1"/>
  <c r="E89" i="1"/>
  <c r="E90" i="1"/>
  <c r="E91" i="1"/>
  <c r="E92" i="1"/>
  <c r="E93" i="1"/>
  <c r="E108" i="1"/>
  <c r="E5" i="1"/>
  <c r="E6" i="1"/>
  <c r="E7" i="1"/>
  <c r="E8" i="1"/>
  <c r="E9" i="1"/>
  <c r="E10" i="1"/>
  <c r="E11" i="1"/>
  <c r="E12" i="1"/>
  <c r="E14" i="1"/>
  <c r="E15" i="1"/>
  <c r="E16" i="1"/>
  <c r="E17" i="1"/>
  <c r="E19" i="1"/>
  <c r="E20" i="1"/>
  <c r="E21" i="1"/>
  <c r="E22" i="1"/>
  <c r="E23" i="1"/>
  <c r="E24" i="1"/>
  <c r="E25" i="1"/>
  <c r="E26" i="1"/>
  <c r="E27" i="1"/>
  <c r="E28" i="1"/>
  <c r="E29" i="1"/>
  <c r="E30" i="1"/>
  <c r="E31" i="1"/>
  <c r="E33" i="1"/>
  <c r="E34" i="1"/>
  <c r="E35" i="1"/>
  <c r="E36" i="1"/>
  <c r="E37" i="1"/>
  <c r="E39" i="1"/>
  <c r="E41" i="1"/>
  <c r="E42" i="1"/>
  <c r="E44" i="1"/>
  <c r="E46" i="1"/>
  <c r="E45" i="1"/>
  <c r="E48" i="1"/>
  <c r="E50" i="1"/>
  <c r="E51" i="1"/>
  <c r="E55" i="1"/>
  <c r="E56" i="1"/>
  <c r="E147" i="1" l="1"/>
  <c r="E233" i="1" l="1"/>
  <c r="E239" i="1"/>
  <c r="E247" i="1"/>
  <c r="E236" i="1"/>
  <c r="E234" i="1"/>
  <c r="E238" i="1"/>
  <c r="E241" i="1"/>
  <c r="E235" i="1"/>
  <c r="E240" i="1"/>
  <c r="E214" i="1"/>
  <c r="E216" i="1"/>
  <c r="E219" i="1"/>
  <c r="E213" i="1"/>
  <c r="E212" i="1"/>
  <c r="E204" i="1"/>
  <c r="E202" i="1"/>
  <c r="E203" i="1"/>
  <c r="E182" i="1"/>
  <c r="E187" i="1"/>
  <c r="E188" i="1"/>
  <c r="E179" i="1"/>
  <c r="E181" i="1"/>
  <c r="E185" i="1"/>
  <c r="E180" i="1"/>
  <c r="E176" i="1"/>
  <c r="E183" i="1"/>
  <c r="E190" i="1"/>
  <c r="E184" i="1"/>
  <c r="E178" i="1"/>
  <c r="E175" i="1"/>
  <c r="E149" i="1"/>
  <c r="E161" i="1"/>
  <c r="E158" i="1"/>
  <c r="E163" i="1"/>
  <c r="E153" i="1"/>
  <c r="E157" i="1"/>
  <c r="E151" i="1"/>
  <c r="E152" i="1"/>
  <c r="E150" i="1"/>
  <c r="E148" i="1"/>
  <c r="E155" i="1"/>
  <c r="E159" i="1"/>
  <c r="E156" i="1"/>
  <c r="E146" i="1"/>
</calcChain>
</file>

<file path=xl/sharedStrings.xml><?xml version="1.0" encoding="utf-8"?>
<sst xmlns="http://schemas.openxmlformats.org/spreadsheetml/2006/main" count="384" uniqueCount="222">
  <si>
    <t>PARIS</t>
  </si>
  <si>
    <t>Sacré-Cœur de Montmartre**</t>
  </si>
  <si>
    <t>Arc de triomphe</t>
  </si>
  <si>
    <t>Musée de l'Armée</t>
  </si>
  <si>
    <t>Tour Montparnasse</t>
  </si>
  <si>
    <t>Nc : Non communiqué.</t>
  </si>
  <si>
    <t>Nd : Non disponible.</t>
  </si>
  <si>
    <t>SEINE-ET-MARNE</t>
  </si>
  <si>
    <t>Musée national du Château de Fontainebleau</t>
  </si>
  <si>
    <t>Château de Vaux le Vicomte</t>
  </si>
  <si>
    <t>Nd</t>
  </si>
  <si>
    <t xml:space="preserve">Château de Champs-sur-Marne </t>
  </si>
  <si>
    <t>YVELINES</t>
  </si>
  <si>
    <t>France Miniature</t>
  </si>
  <si>
    <t>Bergerie nationale de Rambouillet</t>
  </si>
  <si>
    <t>Espace Rambouillet</t>
  </si>
  <si>
    <t>Villa Savoye</t>
  </si>
  <si>
    <t>Musée Fournaise</t>
  </si>
  <si>
    <t>ESSONNE</t>
  </si>
  <si>
    <t xml:space="preserve">Parc Aventure Floreval </t>
  </si>
  <si>
    <t>Verrerie d'art de Soisy</t>
  </si>
  <si>
    <t>Chapelle Sainte-Blaise-des-Simples</t>
  </si>
  <si>
    <t xml:space="preserve">** Estimations. </t>
  </si>
  <si>
    <t>HAUTS-DE-SEINE</t>
  </si>
  <si>
    <t>SEINE-SAINT-DENIS</t>
  </si>
  <si>
    <t>Basilique de Saint-Denis</t>
  </si>
  <si>
    <t>VAL-DE-MARNE</t>
  </si>
  <si>
    <t>Playmobil FunPark</t>
  </si>
  <si>
    <t xml:space="preserve">Maison de l'environnement d'Orly </t>
  </si>
  <si>
    <t>VAL D'OISE</t>
  </si>
  <si>
    <t xml:space="preserve">Abbaye de Royaumont </t>
  </si>
  <si>
    <t xml:space="preserve">Exploradôme </t>
  </si>
  <si>
    <t>Nd : Non disponible</t>
  </si>
  <si>
    <t>Académie du spectacle équestre</t>
  </si>
  <si>
    <t>Maison du docteur Gachet</t>
  </si>
  <si>
    <t>Domaine de Saint-Jean-de-Beauregard</t>
  </si>
  <si>
    <t>Le P'tit brin d'paille</t>
  </si>
  <si>
    <t xml:space="preserve">Musée national de la Renaissance </t>
  </si>
  <si>
    <t>Ferme de Gally - Saint-Cyr-l'Ecole</t>
  </si>
  <si>
    <t>Musée Rodin</t>
  </si>
  <si>
    <t>Musée Guimet</t>
  </si>
  <si>
    <t xml:space="preserve">Nc : Non communiqué </t>
  </si>
  <si>
    <t xml:space="preserve">Château de la Roche-Guyon </t>
  </si>
  <si>
    <t>Marché d'intérêt national de Rungis</t>
  </si>
  <si>
    <t>**Estimations</t>
  </si>
  <si>
    <t>Centre Pompidou</t>
  </si>
  <si>
    <t>Musée de l'Orangerie</t>
  </si>
  <si>
    <t xml:space="preserve">Cinémathèque </t>
  </si>
  <si>
    <t xml:space="preserve">Disneyland® Paris** </t>
  </si>
  <si>
    <t>** Estimations</t>
  </si>
  <si>
    <t xml:space="preserve">Musée Cognacq-Jay </t>
  </si>
  <si>
    <t>Domaine départemental de la Vallée-aux-Loups - Arboretum</t>
  </si>
  <si>
    <t>La Briqueterie</t>
  </si>
  <si>
    <t>Domaine national de Saint-Cloud</t>
  </si>
  <si>
    <t>Maison de l'environnement et du développement durable de l'aéroport Paris-Orly</t>
  </si>
  <si>
    <t>Nc</t>
  </si>
  <si>
    <t>Musée Volant Salis</t>
  </si>
  <si>
    <t>Domaine de Villarceaux</t>
  </si>
  <si>
    <t>Parc Aventure Land</t>
  </si>
  <si>
    <t>Ecopark Sannois</t>
  </si>
  <si>
    <t>Musée archéologique du Val d'Oise</t>
  </si>
  <si>
    <t>Archéa</t>
  </si>
  <si>
    <t>Musée des peintres de Barbizon</t>
  </si>
  <si>
    <t>Domaine national du Château de Malmaison</t>
  </si>
  <si>
    <t>Domaine départemental de la Vallée-aux-Loups - Maison et Parc de Châteaubriand</t>
  </si>
  <si>
    <t>Musée du Domaine départemental de Sceaux</t>
  </si>
  <si>
    <t>Tour Eiffel</t>
  </si>
  <si>
    <t>Ballon Generali</t>
  </si>
  <si>
    <t>Abbaye des Vaux de Cernay</t>
  </si>
  <si>
    <t>Château de Rambouillet</t>
  </si>
  <si>
    <t>Château de Monte-Cristo</t>
  </si>
  <si>
    <t>Château de Maisons Laffitte</t>
  </si>
  <si>
    <t>Château de Vincennes</t>
  </si>
  <si>
    <t>Mac/Val</t>
  </si>
  <si>
    <t>Mont-Valérien, Haut lieu de la mémoire nationale</t>
  </si>
  <si>
    <t>Fondation Louis Vuitton</t>
  </si>
  <si>
    <t>Panthéon</t>
  </si>
  <si>
    <t>Parc Zoologique de Paris</t>
  </si>
  <si>
    <t>Musée des Plans-Reliefs</t>
  </si>
  <si>
    <t>Musée de Provins et du Provinois</t>
  </si>
  <si>
    <t>Domaine départemental de la Vallée-aux-Loups - Jardin de l'île verte</t>
  </si>
  <si>
    <t>Musée Bossuet</t>
  </si>
  <si>
    <t>Château Musée Nemours</t>
  </si>
  <si>
    <t>Var 20/19</t>
  </si>
  <si>
    <t xml:space="preserve">Musée du Louvre </t>
  </si>
  <si>
    <t xml:space="preserve">Musée d'Orsay </t>
  </si>
  <si>
    <t xml:space="preserve">Cité des sciences et de l'industrie </t>
  </si>
  <si>
    <t xml:space="preserve">Sainte-Chapelle </t>
  </si>
  <si>
    <t xml:space="preserve">Atelier des Lumières </t>
  </si>
  <si>
    <t xml:space="preserve">Musée du quai Branly - Jacques Chirac </t>
  </si>
  <si>
    <t xml:space="preserve">Petit Palais </t>
  </si>
  <si>
    <t xml:space="preserve">Catacombes </t>
  </si>
  <si>
    <t xml:space="preserve">Palais de la Porte Dorée </t>
  </si>
  <si>
    <t xml:space="preserve">Palais de Tokyo </t>
  </si>
  <si>
    <t xml:space="preserve">Palais de la découverte </t>
  </si>
  <si>
    <t xml:space="preserve">Conciergerie </t>
  </si>
  <si>
    <t xml:space="preserve">Cité de l'Architecture et du Patrimoine </t>
  </si>
  <si>
    <t xml:space="preserve">Philharmonie - Musée de la musique </t>
  </si>
  <si>
    <t xml:space="preserve">Musée du Luxembourg </t>
  </si>
  <si>
    <t xml:space="preserve">Musée Jacquemart-André </t>
  </si>
  <si>
    <t xml:space="preserve">Musée d'art moderne de la Ville de Paris </t>
  </si>
  <si>
    <t xml:space="preserve">Jeu de Paume </t>
  </si>
  <si>
    <t xml:space="preserve">Musée de Cluny - musée national du Moyen Âge </t>
  </si>
  <si>
    <t xml:space="preserve">Musée de l'Homme </t>
  </si>
  <si>
    <t xml:space="preserve">Musée Bourdelle </t>
  </si>
  <si>
    <t xml:space="preserve">Musée de la vie romantique </t>
  </si>
  <si>
    <t>Mémorial des martyrs de la Déportation</t>
  </si>
  <si>
    <t xml:space="preserve">Musée Yves-Saint-Laurent </t>
  </si>
  <si>
    <t xml:space="preserve">Musée d'Art et d'Histoire du Judaïsme </t>
  </si>
  <si>
    <t xml:space="preserve">Monnaie de Paris </t>
  </si>
  <si>
    <t xml:space="preserve">Maison de Victor Hugo </t>
  </si>
  <si>
    <t xml:space="preserve">Musée de la Chasse et de la Nature </t>
  </si>
  <si>
    <t xml:space="preserve">Musée de la Libération de Paris - Musée du général Leclerc - Musée Jean Moulin </t>
  </si>
  <si>
    <t xml:space="preserve">Musée Cernuschi </t>
  </si>
  <si>
    <t xml:space="preserve">Musée Zadkine </t>
  </si>
  <si>
    <t xml:space="preserve">Maison de Balzac </t>
  </si>
  <si>
    <t xml:space="preserve">Crypte archéologique du Parvis Notre-Dame </t>
  </si>
  <si>
    <t>Chapelle Expiatoire</t>
  </si>
  <si>
    <t xml:space="preserve">Vallée Village </t>
  </si>
  <si>
    <t xml:space="preserve">Parcs zoologiques de Lumigny </t>
  </si>
  <si>
    <t xml:space="preserve">Zoo du bois d'Attilly </t>
  </si>
  <si>
    <t xml:space="preserve">Musée de la Grande Guerre du Pays de Meaux </t>
  </si>
  <si>
    <t xml:space="preserve">Château Fort de Blandy-les-Tours </t>
  </si>
  <si>
    <t xml:space="preserve">Musée de la Préhistoire d'Île-de-France </t>
  </si>
  <si>
    <t xml:space="preserve">Musée de la Gendarmerie Nationale </t>
  </si>
  <si>
    <t xml:space="preserve">Galleria Continua </t>
  </si>
  <si>
    <t xml:space="preserve">Domaine de Versailles </t>
  </si>
  <si>
    <t xml:space="preserve">Babyland amiland </t>
  </si>
  <si>
    <t xml:space="preserve">Propriété Caillebotte </t>
  </si>
  <si>
    <t xml:space="preserve">Domaine de Chamarande </t>
  </si>
  <si>
    <t xml:space="preserve">Domaine départemental de Montauger </t>
  </si>
  <si>
    <t xml:space="preserve">Parc et Château de Courances </t>
  </si>
  <si>
    <t xml:space="preserve">Cyclop </t>
  </si>
  <si>
    <t xml:space="preserve">Domaine départemental de Méréville </t>
  </si>
  <si>
    <t xml:space="preserve">Château et centre d'exposition du Val Fleury </t>
  </si>
  <si>
    <t xml:space="preserve">Musée du Château de Dourdan </t>
  </si>
  <si>
    <t xml:space="preserve">Atout Branches </t>
  </si>
  <si>
    <t xml:space="preserve">Sèvres, Cité de la céramique </t>
  </si>
  <si>
    <t xml:space="preserve">Musée Français de la Carte à jouer </t>
  </si>
  <si>
    <t xml:space="preserve">Musée des Années 30 / Musée Landowski </t>
  </si>
  <si>
    <t xml:space="preserve">Musée des Avelines </t>
  </si>
  <si>
    <t>Musée d'Art et d'Histoire de Meudon**</t>
  </si>
  <si>
    <t xml:space="preserve">Musée de l'Air et de l'Espace  </t>
  </si>
  <si>
    <t xml:space="preserve">Stade de France </t>
  </si>
  <si>
    <t xml:space="preserve">MABA - Fondation des artistes </t>
  </si>
  <si>
    <t xml:space="preserve">Musée Fragonard de l'Ecole nationale vétérinaire d'Alfort </t>
  </si>
  <si>
    <t xml:space="preserve">Château d'Auvers-sur-Oise </t>
  </si>
  <si>
    <t xml:space="preserve">Abbaye de Maubuisson </t>
  </si>
  <si>
    <t>2019</t>
  </si>
  <si>
    <t>2020</t>
  </si>
  <si>
    <t>Musée Carnavalet</t>
  </si>
  <si>
    <t>Musée d'Hauteville</t>
  </si>
  <si>
    <t xml:space="preserve">Parc zoologique de Thoiry </t>
  </si>
  <si>
    <t xml:space="preserve">Château de Breteuil </t>
  </si>
  <si>
    <t xml:space="preserve">Musée d'Archéologie Nationale de Saint-Germain-en-Laye </t>
  </si>
  <si>
    <t xml:space="preserve">Potager du Roi </t>
  </si>
  <si>
    <t xml:space="preserve">Musée National de Port-Royal des Champs </t>
  </si>
  <si>
    <t xml:space="preserve">Arboretum de Versailles-Chèvreloup </t>
  </si>
  <si>
    <t xml:space="preserve">Parc aux étoiles </t>
  </si>
  <si>
    <t xml:space="preserve">Domaine de Dampierre-en-Yvelines </t>
  </si>
  <si>
    <t xml:space="preserve">Musée Lambinet </t>
  </si>
  <si>
    <t xml:space="preserve">Maison des insectes </t>
  </si>
  <si>
    <t xml:space="preserve">Musée Rambolitrain </t>
  </si>
  <si>
    <t xml:space="preserve">Musée de la batellerie et des voies navigables </t>
  </si>
  <si>
    <t xml:space="preserve">Musée du Jouet </t>
  </si>
  <si>
    <t xml:space="preserve">Maison Jean Monnet </t>
  </si>
  <si>
    <t xml:space="preserve">La Maréchalerie, centre d'art contemporain </t>
  </si>
  <si>
    <t>Maison des Jardies de Sèvres</t>
  </si>
  <si>
    <t>Musée de Melun</t>
  </si>
  <si>
    <t>Jardin Musée Antoine Bourdelle</t>
  </si>
  <si>
    <t>Musée Stéphane Mallarmé</t>
  </si>
  <si>
    <t xml:space="preserve">Musée départemental de la Seine-et-Marne - Saint-Cyr-sur-Morin </t>
  </si>
  <si>
    <t>Maison Leon Blum</t>
  </si>
  <si>
    <t>Musée du Domaine royal de Marly</t>
  </si>
  <si>
    <t>Pisciculture de Vilette</t>
  </si>
  <si>
    <t>Ferme de Grignon - AgroParistech (entrées gratuites non comptabilisées)</t>
  </si>
  <si>
    <t>Aériance</t>
  </si>
  <si>
    <t>Ferme/ élevage la Doudou</t>
  </si>
  <si>
    <t>Parc Boussard</t>
  </si>
  <si>
    <t>Maison de banlieue et d'architecture</t>
  </si>
  <si>
    <t>Espace culturel Paul Bédu</t>
  </si>
  <si>
    <t>Musée Rodin à Meudon</t>
  </si>
  <si>
    <t>Musée Roybet Fould de Courbevoie et Pavillon des Indes compris</t>
  </si>
  <si>
    <t>Maison de Chateaubriand</t>
  </si>
  <si>
    <t>Musée Paul Belmondo</t>
  </si>
  <si>
    <t>Parc de Chateaubriand</t>
  </si>
  <si>
    <t>Ecomusée du Val de Bièvre</t>
  </si>
  <si>
    <t>Maison de la photographie Robert Doisneau</t>
  </si>
  <si>
    <t>Musée intercommunal de Nogent-sur-Marne</t>
  </si>
  <si>
    <t>Géoroom de l'IGN</t>
  </si>
  <si>
    <t>Centrale de géothermie de Villejuif</t>
  </si>
  <si>
    <t>Musée de l'Outil</t>
  </si>
  <si>
    <t>Musée de la Moisson</t>
  </si>
  <si>
    <t>Musée du Vexin français</t>
  </si>
  <si>
    <t>Maison du Pain</t>
  </si>
  <si>
    <t>Maison des Arts et Métiers de la Vigne</t>
  </si>
  <si>
    <t>Musée des Sapeurs Pompier</t>
  </si>
  <si>
    <t>Le Carré Pontoise</t>
  </si>
  <si>
    <t>Musée Louis Senlecq</t>
  </si>
  <si>
    <t>Aux Musées Réunis</t>
  </si>
  <si>
    <t>Fort de Cormeilles</t>
  </si>
  <si>
    <t>Musée national Eugène-Delacroix</t>
  </si>
  <si>
    <t>La fréquentation des principaux sites culturels et de loisirs en Île-de-France par département</t>
  </si>
  <si>
    <t>Musée Grévin</t>
  </si>
  <si>
    <t>Muséum national d'Histoire naturelle (1)</t>
  </si>
  <si>
    <t>Grand Palais (2)</t>
  </si>
  <si>
    <t>Musée départemental Albert Kahn (1)</t>
  </si>
  <si>
    <t>(1) Actions hors les murs - Réouverture du jardin en septembre 2019 - Réouverture du Musée programmée en 2021.</t>
  </si>
  <si>
    <t>Aquarium de Paris</t>
  </si>
  <si>
    <t>Parrot World (1)</t>
  </si>
  <si>
    <t xml:space="preserve">(1) Ouverture le 15 août 2020 </t>
  </si>
  <si>
    <t>Cité médiévale de Provins (2)</t>
  </si>
  <si>
    <t xml:space="preserve">(2) Les spectacles Crins de Feu, Epées et Donjon ont été annulés ainsi que les lueurs du temps et la traditionnelle fête médiévale qui se déroule habituellement en juin. </t>
  </si>
  <si>
    <t>Sources : CDT – CRT Paris Île-de-France – Monuments – Musées – OTCP.</t>
  </si>
  <si>
    <t>Palais Galliera</t>
  </si>
  <si>
    <t>(1) Comprend les données de fréquentation des visiteurs aux Jardin des Plantes (évènements et expositions payantes) dont Grande Galerie de l’Évolution (permanente et “Pierres Précieuses”),
la Ménagerie, la Galerie de Paléontologie et les Grandes Serres, dont la Grande Galerie de l’Evolution.</t>
  </si>
  <si>
    <t>(2) Le Grand Palais n’expose pas de collections permanentes. La fréquentation varie en fonction du nombre, des thématiques et durées des expositions temporaires.</t>
  </si>
  <si>
    <t>Observatoire panoramique de la tour Montparnasse</t>
  </si>
  <si>
    <t>Cité de l'économie - Citéco</t>
  </si>
  <si>
    <t>Musée national Gustave Moreau</t>
  </si>
  <si>
    <t>Musée Curie</t>
  </si>
  <si>
    <t>Maison Auguste Comte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</si>
</sst>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_-* #,##0.00\ [$€-1]_-;\-* #,##0.00\ [$€-1]_-;_-* &quot;-&quot;??\ [$€-1]_-"/>
    <numFmt numFmtId="167" formatCode="mmmm\-yy"/>
    <numFmt numFmtId="168" formatCode="_-* #,##0.00\ _F_-;\-* #,##0.00\ _F_-;_-* &quot;-&quot;??\ _F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indexed="9"/>
      <name val="Arial"/>
      <family val="2"/>
    </font>
    <font>
      <sz val="12"/>
      <name val="Arial"/>
      <family val="2"/>
    </font>
    <font>
      <sz val="11"/>
      <name val="Arial"/>
      <family val="2"/>
    </font>
    <font>
      <sz val="10"/>
      <name val="Arial"/>
      <family val="2"/>
    </font>
    <font>
      <b/>
      <sz val="11"/>
      <color indexed="9"/>
      <name val="Arial"/>
      <family val="2"/>
    </font>
    <font>
      <sz val="10"/>
      <color indexed="17"/>
      <name val="Arial"/>
      <family val="2"/>
    </font>
    <font>
      <sz val="10"/>
      <color rgb="FFFF0000"/>
      <name val="Arial"/>
      <family val="2"/>
    </font>
    <font>
      <sz val="11"/>
      <color theme="3"/>
      <name val="Calibri"/>
      <family val="2"/>
      <scheme val="minor"/>
    </font>
    <font>
      <sz val="12"/>
      <color theme="3"/>
      <name val="Calibri"/>
      <family val="2"/>
      <scheme val="minor"/>
    </font>
    <font>
      <sz val="10"/>
      <color indexed="8"/>
      <name val="Arial"/>
      <family val="2"/>
    </font>
    <font>
      <sz val="8"/>
      <color theme="1"/>
      <name val="Courier New"/>
      <family val="2"/>
    </font>
    <font>
      <u/>
      <sz val="11"/>
      <color theme="10"/>
      <name val="Calibri"/>
      <family val="2"/>
      <scheme val="minor"/>
    </font>
    <font>
      <sz val="8"/>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9">
    <xf numFmtId="0" fontId="0" fillId="0" borderId="0"/>
    <xf numFmtId="9" fontId="8"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0" fontId="6" fillId="0" borderId="0"/>
    <xf numFmtId="0" fontId="18" fillId="0" borderId="0"/>
    <xf numFmtId="0" fontId="5"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4" fontId="5" fillId="0" borderId="0" applyFont="0" applyFill="0" applyBorder="0" applyAlignment="0" applyProtection="0"/>
    <xf numFmtId="0" fontId="8" fillId="0" borderId="0"/>
    <xf numFmtId="0" fontId="8" fillId="0" borderId="0"/>
    <xf numFmtId="0" fontId="8" fillId="0" borderId="0"/>
    <xf numFmtId="0" fontId="8" fillId="0" borderId="0" applyNumberFormat="0" applyFill="0" applyBorder="0" applyAlignment="0" applyProtection="0"/>
    <xf numFmtId="0" fontId="19"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3" fillId="0" borderId="0"/>
    <xf numFmtId="0" fontId="3" fillId="0" borderId="0"/>
    <xf numFmtId="9" fontId="3" fillId="0" borderId="0" applyFont="0" applyFill="0" applyBorder="0" applyAlignment="0" applyProtection="0"/>
    <xf numFmtId="0" fontId="20"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80">
    <xf numFmtId="0" fontId="0" fillId="0" borderId="0" xfId="0"/>
    <xf numFmtId="0" fontId="10" fillId="2" borderId="0" xfId="0" applyFont="1" applyFill="1" applyBorder="1"/>
    <xf numFmtId="0" fontId="12" fillId="2" borderId="0" xfId="0" applyFont="1" applyFill="1" applyBorder="1"/>
    <xf numFmtId="3" fontId="11" fillId="2" borderId="1" xfId="0" applyNumberFormat="1" applyFont="1" applyFill="1" applyBorder="1" applyAlignment="1">
      <alignment horizontal="right"/>
    </xf>
    <xf numFmtId="3" fontId="11" fillId="2" borderId="1" xfId="0" applyNumberFormat="1" applyFont="1" applyFill="1" applyBorder="1" applyAlignment="1">
      <alignment horizontal="right" vertical="center"/>
    </xf>
    <xf numFmtId="0" fontId="14" fillId="2" borderId="0" xfId="0" applyFont="1" applyFill="1" applyBorder="1"/>
    <xf numFmtId="0" fontId="16" fillId="2" borderId="0" xfId="0" applyFont="1" applyFill="1" applyBorder="1" applyAlignment="1">
      <alignment vertical="center"/>
    </xf>
    <xf numFmtId="0" fontId="11" fillId="2" borderId="0" xfId="0" applyFont="1" applyFill="1" applyBorder="1"/>
    <xf numFmtId="0" fontId="17" fillId="2" borderId="0" xfId="0" applyFont="1" applyFill="1" applyBorder="1" applyAlignment="1">
      <alignment vertical="center" wrapText="1"/>
    </xf>
    <xf numFmtId="0" fontId="11" fillId="2" borderId="0" xfId="0" applyFont="1" applyFill="1" applyBorder="1" applyAlignment="1">
      <alignment vertical="center"/>
    </xf>
    <xf numFmtId="3" fontId="11" fillId="2" borderId="0" xfId="0" applyNumberFormat="1" applyFont="1" applyFill="1" applyBorder="1" applyAlignment="1">
      <alignment horizontal="right"/>
    </xf>
    <xf numFmtId="165" fontId="11" fillId="2" borderId="0" xfId="0" applyNumberFormat="1" applyFont="1" applyFill="1" applyBorder="1" applyAlignment="1">
      <alignment horizontal="right"/>
    </xf>
    <xf numFmtId="0" fontId="11" fillId="0" borderId="0" xfId="0" applyFont="1" applyFill="1" applyBorder="1"/>
    <xf numFmtId="0" fontId="15" fillId="2" borderId="0" xfId="0" applyFont="1" applyFill="1" applyBorder="1"/>
    <xf numFmtId="0" fontId="8" fillId="2" borderId="0" xfId="0" applyFont="1" applyFill="1" applyBorder="1" applyAlignment="1">
      <alignment vertical="center"/>
    </xf>
    <xf numFmtId="0" fontId="11" fillId="2" borderId="0" xfId="0" applyFont="1" applyFill="1" applyBorder="1" applyAlignment="1">
      <alignment horizontal="center"/>
    </xf>
    <xf numFmtId="165" fontId="11" fillId="2" borderId="0" xfId="1" applyNumberFormat="1" applyFont="1" applyFill="1" applyBorder="1" applyAlignment="1">
      <alignment horizontal="right"/>
    </xf>
    <xf numFmtId="0" fontId="15" fillId="2" borderId="0" xfId="0" applyFont="1" applyFill="1" applyBorder="1" applyAlignment="1">
      <alignment horizontal="left" vertical="center"/>
    </xf>
    <xf numFmtId="0" fontId="13" fillId="3" borderId="0" xfId="0" applyFont="1" applyFill="1" applyBorder="1" applyAlignment="1">
      <alignment horizontal="center" vertical="center"/>
    </xf>
    <xf numFmtId="165" fontId="11" fillId="2" borderId="1" xfId="2" applyNumberFormat="1" applyFont="1" applyFill="1" applyBorder="1" applyAlignment="1">
      <alignment horizontal="right"/>
    </xf>
    <xf numFmtId="0" fontId="12" fillId="2" borderId="0" xfId="0" applyFont="1" applyFill="1" applyBorder="1" applyAlignment="1">
      <alignment horizontal="right" vertical="center"/>
    </xf>
    <xf numFmtId="0" fontId="15" fillId="2" borderId="0" xfId="0" applyFont="1" applyFill="1" applyBorder="1" applyAlignment="1">
      <alignment horizontal="right" vertical="center"/>
    </xf>
    <xf numFmtId="0" fontId="12" fillId="2" borderId="0" xfId="0" applyFont="1" applyFill="1" applyBorder="1" applyAlignment="1">
      <alignment horizontal="right"/>
    </xf>
    <xf numFmtId="3" fontId="11" fillId="2" borderId="0" xfId="0" applyNumberFormat="1" applyFont="1" applyFill="1" applyBorder="1" applyAlignment="1">
      <alignment horizontal="right" vertical="center"/>
    </xf>
    <xf numFmtId="0" fontId="11" fillId="2" borderId="0" xfId="0" applyFont="1" applyFill="1" applyBorder="1" applyAlignment="1">
      <alignment horizontal="right"/>
    </xf>
    <xf numFmtId="0" fontId="12" fillId="2" borderId="0" xfId="0" applyFont="1" applyFill="1" applyBorder="1" applyAlignment="1">
      <alignment horizontal="left" vertical="center"/>
    </xf>
    <xf numFmtId="0" fontId="8" fillId="2" borderId="0" xfId="0" applyFont="1" applyFill="1" applyBorder="1"/>
    <xf numFmtId="0" fontId="8" fillId="2" borderId="0" xfId="0" quotePrefix="1" applyFont="1" applyFill="1" applyBorder="1"/>
    <xf numFmtId="0" fontId="15" fillId="2" borderId="0" xfId="0" quotePrefix="1" applyFont="1" applyFill="1" applyBorder="1"/>
    <xf numFmtId="3"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3" fillId="3" borderId="0" xfId="0" applyFont="1" applyFill="1" applyBorder="1" applyAlignment="1">
      <alignment vertical="center"/>
    </xf>
    <xf numFmtId="0" fontId="15" fillId="2" borderId="0" xfId="0" applyFont="1" applyFill="1" applyBorder="1" applyAlignment="1">
      <alignment horizontal="right"/>
    </xf>
    <xf numFmtId="0" fontId="11" fillId="2" borderId="1" xfId="0" applyFont="1" applyFill="1" applyBorder="1"/>
    <xf numFmtId="165" fontId="11" fillId="2" borderId="1" xfId="0" applyNumberFormat="1" applyFont="1" applyFill="1" applyBorder="1" applyAlignment="1">
      <alignment horizontal="right" vertical="center"/>
    </xf>
    <xf numFmtId="165" fontId="11" fillId="2" borderId="1" xfId="0" applyNumberFormat="1" applyFont="1" applyFill="1" applyBorder="1" applyAlignment="1">
      <alignment horizontal="right"/>
    </xf>
    <xf numFmtId="0" fontId="11" fillId="2" borderId="1" xfId="0" applyFont="1" applyFill="1" applyBorder="1" applyAlignment="1">
      <alignment vertical="center"/>
    </xf>
    <xf numFmtId="165" fontId="11" fillId="2" borderId="1" xfId="1" applyNumberFormat="1" applyFont="1" applyFill="1" applyBorder="1" applyAlignment="1">
      <alignment horizontal="right"/>
    </xf>
    <xf numFmtId="0" fontId="11" fillId="2" borderId="1" xfId="0" applyFont="1" applyFill="1" applyBorder="1" applyAlignment="1"/>
    <xf numFmtId="3" fontId="11" fillId="2" borderId="1" xfId="2" applyNumberFormat="1" applyFont="1" applyFill="1" applyBorder="1" applyAlignment="1">
      <alignment horizontal="right"/>
    </xf>
    <xf numFmtId="3" fontId="22" fillId="2" borderId="1" xfId="0" applyNumberFormat="1" applyFont="1" applyFill="1" applyBorder="1" applyAlignment="1">
      <alignment horizontal="right" vertical="center"/>
    </xf>
    <xf numFmtId="165" fontId="22" fillId="2" borderId="3" xfId="0" applyNumberFormat="1" applyFont="1" applyFill="1" applyBorder="1" applyAlignment="1">
      <alignment horizontal="right" vertical="center"/>
    </xf>
    <xf numFmtId="0" fontId="22" fillId="2" borderId="2" xfId="0" applyFont="1" applyFill="1" applyBorder="1" applyAlignment="1">
      <alignment vertical="center"/>
    </xf>
    <xf numFmtId="3" fontId="22" fillId="2" borderId="1" xfId="0" applyNumberFormat="1" applyFont="1" applyFill="1" applyBorder="1" applyAlignment="1">
      <alignment horizontal="right"/>
    </xf>
    <xf numFmtId="3" fontId="11" fillId="2" borderId="4" xfId="0" applyNumberFormat="1" applyFont="1" applyFill="1" applyBorder="1" applyAlignment="1">
      <alignment horizontal="right"/>
    </xf>
    <xf numFmtId="0" fontId="22" fillId="2" borderId="2" xfId="0" applyFont="1" applyFill="1" applyBorder="1"/>
    <xf numFmtId="165" fontId="11" fillId="2" borderId="3" xfId="2" applyNumberFormat="1" applyFont="1" applyFill="1" applyBorder="1" applyAlignment="1">
      <alignment horizontal="right"/>
    </xf>
    <xf numFmtId="0" fontId="22" fillId="2" borderId="2" xfId="0" applyFont="1" applyFill="1" applyBorder="1" applyAlignment="1"/>
    <xf numFmtId="165" fontId="22" fillId="2" borderId="3" xfId="0" applyNumberFormat="1" applyFont="1" applyFill="1" applyBorder="1" applyAlignment="1">
      <alignment horizontal="right"/>
    </xf>
    <xf numFmtId="165" fontId="22" fillId="2" borderId="3" xfId="1" applyNumberFormat="1" applyFont="1" applyFill="1" applyBorder="1" applyAlignment="1">
      <alignment horizontal="right"/>
    </xf>
    <xf numFmtId="165" fontId="11" fillId="2" borderId="4" xfId="0" applyNumberFormat="1" applyFont="1" applyFill="1" applyBorder="1" applyAlignment="1">
      <alignment horizontal="right"/>
    </xf>
    <xf numFmtId="0" fontId="11" fillId="2" borderId="4" xfId="0" applyFont="1" applyFill="1" applyBorder="1"/>
    <xf numFmtId="3" fontId="22" fillId="0" borderId="1" xfId="0" applyNumberFormat="1" applyFont="1" applyFill="1" applyBorder="1" applyAlignment="1">
      <alignment horizontal="right" vertical="center"/>
    </xf>
    <xf numFmtId="3" fontId="22" fillId="0" borderId="1" xfId="0" applyNumberFormat="1" applyFont="1" applyFill="1" applyBorder="1" applyAlignment="1">
      <alignment horizontal="right"/>
    </xf>
    <xf numFmtId="0" fontId="8" fillId="2" borderId="0" xfId="0" applyFont="1" applyFill="1" applyBorder="1" applyAlignment="1">
      <alignment horizontal="left" vertical="center"/>
    </xf>
    <xf numFmtId="0" fontId="8" fillId="0" borderId="0" xfId="12"/>
    <xf numFmtId="0" fontId="8" fillId="2" borderId="0" xfId="12" applyFont="1" applyFill="1" applyBorder="1"/>
    <xf numFmtId="165" fontId="22" fillId="2" borderId="0" xfId="1" applyNumberFormat="1" applyFont="1" applyFill="1" applyBorder="1" applyAlignment="1"/>
    <xf numFmtId="3" fontId="11" fillId="2" borderId="0" xfId="12" applyNumberFormat="1" applyFont="1" applyFill="1" applyAlignment="1">
      <alignment horizontal="left" vertical="center" wrapText="1"/>
    </xf>
    <xf numFmtId="0" fontId="12" fillId="2" borderId="0" xfId="0" applyFont="1" applyFill="1" applyBorder="1" applyAlignment="1">
      <alignment horizontal="left" vertical="center"/>
    </xf>
    <xf numFmtId="0" fontId="22" fillId="2" borderId="0" xfId="0" applyFont="1" applyFill="1" applyBorder="1" applyAlignment="1">
      <alignment vertical="center"/>
    </xf>
    <xf numFmtId="3" fontId="22" fillId="2" borderId="0" xfId="0" applyNumberFormat="1" applyFont="1" applyFill="1" applyBorder="1" applyAlignment="1">
      <alignment horizontal="right" vertical="center"/>
    </xf>
    <xf numFmtId="165" fontId="22" fillId="2" borderId="0" xfId="0" applyNumberFormat="1" applyFont="1" applyFill="1" applyBorder="1" applyAlignment="1">
      <alignment horizontal="right"/>
    </xf>
    <xf numFmtId="3" fontId="11" fillId="2" borderId="5" xfId="0" applyNumberFormat="1" applyFont="1" applyFill="1" applyBorder="1" applyAlignment="1">
      <alignment horizontal="right"/>
    </xf>
    <xf numFmtId="3" fontId="22" fillId="0" borderId="4" xfId="0" applyNumberFormat="1" applyFont="1" applyFill="1" applyBorder="1" applyAlignment="1">
      <alignment horizontal="right" vertical="center"/>
    </xf>
    <xf numFmtId="3" fontId="22" fillId="0" borderId="4" xfId="0" applyNumberFormat="1" applyFont="1" applyFill="1" applyBorder="1" applyAlignment="1">
      <alignment horizontal="right"/>
    </xf>
    <xf numFmtId="3" fontId="22" fillId="0" borderId="6" xfId="0" applyNumberFormat="1" applyFont="1" applyFill="1" applyBorder="1" applyAlignment="1">
      <alignment vertical="center"/>
    </xf>
    <xf numFmtId="165" fontId="22" fillId="0" borderId="7" xfId="0" applyNumberFormat="1" applyFont="1" applyFill="1" applyBorder="1" applyAlignment="1">
      <alignment horizontal="right" vertical="center"/>
    </xf>
    <xf numFmtId="0" fontId="22" fillId="0" borderId="6" xfId="0" applyFont="1" applyFill="1" applyBorder="1" applyAlignment="1">
      <alignment vertical="center"/>
    </xf>
    <xf numFmtId="3" fontId="22" fillId="0" borderId="6" xfId="0" applyNumberFormat="1" applyFont="1" applyFill="1" applyBorder="1" applyAlignment="1">
      <alignment vertical="center" wrapText="1"/>
    </xf>
    <xf numFmtId="3" fontId="22" fillId="0" borderId="8" xfId="0" applyNumberFormat="1" applyFont="1" applyFill="1" applyBorder="1" applyAlignment="1">
      <alignment vertical="center"/>
    </xf>
    <xf numFmtId="165" fontId="22" fillId="0" borderId="9" xfId="0" applyNumberFormat="1" applyFont="1" applyFill="1" applyBorder="1" applyAlignment="1">
      <alignment horizontal="right" vertical="center"/>
    </xf>
    <xf numFmtId="3" fontId="22" fillId="2" borderId="6" xfId="0" applyNumberFormat="1" applyFont="1" applyFill="1" applyBorder="1" applyAlignment="1">
      <alignment vertical="center"/>
    </xf>
    <xf numFmtId="165" fontId="22" fillId="2" borderId="7"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3" fontId="11" fillId="2" borderId="0" xfId="12" applyNumberFormat="1" applyFont="1" applyFill="1" applyAlignment="1">
      <alignment horizontal="left" vertical="center" wrapText="1"/>
    </xf>
    <xf numFmtId="0" fontId="9" fillId="3" borderId="0" xfId="0" applyFont="1" applyFill="1" applyBorder="1" applyAlignment="1">
      <alignment horizontal="center" vertical="center"/>
    </xf>
    <xf numFmtId="0" fontId="11" fillId="2" borderId="0" xfId="0" applyFont="1" applyFill="1" applyBorder="1" applyAlignment="1">
      <alignment horizontal="center"/>
    </xf>
  </cellXfs>
  <cellStyles count="59">
    <cellStyle name="Euro" xfId="8" xr:uid="{00000000-0005-0000-0000-000000000000}"/>
    <cellStyle name="Euro 2" xfId="9" xr:uid="{00000000-0005-0000-0000-000001000000}"/>
    <cellStyle name="Lien hypertexte 2" xfId="33" xr:uid="{4F9CD92C-F7EF-4D61-B03E-8431CA271039}"/>
    <cellStyle name="Milliers 2" xfId="10" xr:uid="{00000000-0005-0000-0000-000003000000}"/>
    <cellStyle name="Milliers 3" xfId="11" xr:uid="{00000000-0005-0000-0000-000004000000}"/>
    <cellStyle name="Milliers 3 2" xfId="27" xr:uid="{00000000-0005-0000-0000-000005000000}"/>
    <cellStyle name="Milliers 3 2 2" xfId="42" xr:uid="{5EF8B304-429B-45AB-8C7D-F5059E9163D8}"/>
    <cellStyle name="Milliers 3 2 3" xfId="53" xr:uid="{32E5D37F-95E1-4397-9EC3-66504669D39F}"/>
    <cellStyle name="Milliers 3 3" xfId="38" xr:uid="{ADA3A236-0B64-481E-9F2C-8FBF13957B19}"/>
    <cellStyle name="Milliers 3 4" xfId="49" xr:uid="{75603A01-B5AD-4F9F-BCD6-0951CCB930E9}"/>
    <cellStyle name="Normal" xfId="0" builtinId="0"/>
    <cellStyle name="Normal 10" xfId="12" xr:uid="{00000000-0005-0000-0000-000007000000}"/>
    <cellStyle name="Normal 11" xfId="13" xr:uid="{00000000-0005-0000-0000-000008000000}"/>
    <cellStyle name="Normal 12" xfId="14" xr:uid="{00000000-0005-0000-0000-000009000000}"/>
    <cellStyle name="Normal 13" xfId="7" xr:uid="{00000000-0005-0000-0000-00000A000000}"/>
    <cellStyle name="Normal 13 2" xfId="37" xr:uid="{88B8912E-55E0-4388-B2CA-7CFB5C60FAEC}"/>
    <cellStyle name="Normal 13 3" xfId="48" xr:uid="{F31794EF-D5D9-4144-B6CA-9EEBCACA3FE3}"/>
    <cellStyle name="Normal 14" xfId="26" xr:uid="{00000000-0005-0000-0000-00000B000000}"/>
    <cellStyle name="Normal 14 2" xfId="41" xr:uid="{C010CBCB-3B0C-45C4-B4EA-DEC164E4EE13}"/>
    <cellStyle name="Normal 14 3" xfId="52" xr:uid="{022C5419-2B97-4B62-BCB1-0140C7092397}"/>
    <cellStyle name="Normal 15" xfId="30" xr:uid="{B2AF79B0-1B54-40D6-B9E6-AD32B1B59524}"/>
    <cellStyle name="Normal 15 2" xfId="56" xr:uid="{C4FBCFF4-E528-4EAC-91B1-F24610484747}"/>
    <cellStyle name="Normal 2" xfId="2" xr:uid="{00000000-0005-0000-0000-00000C000000}"/>
    <cellStyle name="Normal 2 2" xfId="3" xr:uid="{00000000-0005-0000-0000-00000D000000}"/>
    <cellStyle name="Normal 2 2 2" xfId="15" xr:uid="{00000000-0005-0000-0000-00000E000000}"/>
    <cellStyle name="Normal 2 3" xfId="34" xr:uid="{B7F0F400-DD3E-4754-86E1-A52908D4C0EF}"/>
    <cellStyle name="Normal 2 4" xfId="45" xr:uid="{C746C2C7-7019-40E6-9BD6-7F8100B6AAE2}"/>
    <cellStyle name="Normal 3" xfId="5" xr:uid="{00000000-0005-0000-0000-00000F000000}"/>
    <cellStyle name="Normal 3 2" xfId="17" xr:uid="{00000000-0005-0000-0000-000010000000}"/>
    <cellStyle name="Normal 3 2 2" xfId="28" xr:uid="{00000000-0005-0000-0000-000011000000}"/>
    <cellStyle name="Normal 3 2 2 2" xfId="43" xr:uid="{AF700B73-CE66-4FAA-AAD0-A35923DE3F28}"/>
    <cellStyle name="Normal 3 2 2 3" xfId="54" xr:uid="{B830655C-D438-4AEE-A541-D29E36FC5AA2}"/>
    <cellStyle name="Normal 3 2 3" xfId="39" xr:uid="{07D76EEC-2E69-44CB-90F7-8D948E7C7FAD}"/>
    <cellStyle name="Normal 3 2 4" xfId="50" xr:uid="{0610CC18-926E-4682-B2AE-309DD21285BE}"/>
    <cellStyle name="Normal 3 3" xfId="16" xr:uid="{00000000-0005-0000-0000-000012000000}"/>
    <cellStyle name="Normal 3 4" xfId="31" xr:uid="{09ED99BF-8E1F-461B-9641-D601288801AB}"/>
    <cellStyle name="Normal 3 4 2" xfId="57" xr:uid="{6A472DBF-FD07-42D4-AF85-F4DB6A9AFDF5}"/>
    <cellStyle name="Normal 3 5" xfId="36" xr:uid="{0F2EC57D-60A2-44AA-854F-6BDC202B7C46}"/>
    <cellStyle name="Normal 3 6" xfId="47" xr:uid="{D2E67199-834F-401D-B4BA-3FB424AE9E19}"/>
    <cellStyle name="Normal 4" xfId="18" xr:uid="{00000000-0005-0000-0000-000013000000}"/>
    <cellStyle name="Normal 4 2" xfId="29" xr:uid="{00000000-0005-0000-0000-000014000000}"/>
    <cellStyle name="Normal 4 2 2" xfId="44" xr:uid="{3B3FCD36-07A0-4B78-A01D-CC3FD8FF597B}"/>
    <cellStyle name="Normal 4 2 3" xfId="55" xr:uid="{0D8F24F2-26B3-475E-8108-F45C16C8431B}"/>
    <cellStyle name="Normal 4 3" xfId="40" xr:uid="{1A9A82C2-1234-4196-B466-3D57113E01EC}"/>
    <cellStyle name="Normal 4 4" xfId="51" xr:uid="{85F923AC-CB2C-40FF-8261-091718C2D0D2}"/>
    <cellStyle name="Normal 5" xfId="19" xr:uid="{00000000-0005-0000-0000-000015000000}"/>
    <cellStyle name="Normal 5 2" xfId="6" xr:uid="{00000000-0005-0000-0000-000016000000}"/>
    <cellStyle name="Normal 6" xfId="20" xr:uid="{00000000-0005-0000-0000-000017000000}"/>
    <cellStyle name="Normal 7" xfId="21" xr:uid="{00000000-0005-0000-0000-000018000000}"/>
    <cellStyle name="Normal 8" xfId="22" xr:uid="{00000000-0005-0000-0000-000019000000}"/>
    <cellStyle name="Normal 9" xfId="23" xr:uid="{00000000-0005-0000-0000-00001A000000}"/>
    <cellStyle name="Pourcentage" xfId="1" builtinId="5"/>
    <cellStyle name="Pourcentage 2" xfId="4" xr:uid="{00000000-0005-0000-0000-00001C000000}"/>
    <cellStyle name="Pourcentage 2 2" xfId="24" xr:uid="{00000000-0005-0000-0000-00001D000000}"/>
    <cellStyle name="Pourcentage 2 3" xfId="35" xr:uid="{B333534F-8F4D-47BF-BA76-43CE650E8669}"/>
    <cellStyle name="Pourcentage 2 4" xfId="46" xr:uid="{77DFCFB3-22FC-4A79-9E39-1DE660BA9832}"/>
    <cellStyle name="Pourcentage 3" xfId="25" xr:uid="{00000000-0005-0000-0000-00001E000000}"/>
    <cellStyle name="Pourcentage 4" xfId="32" xr:uid="{240F4324-4939-4E85-A165-A9318BA803B6}"/>
    <cellStyle name="Pourcentage 4 2" xfId="58" xr:uid="{2317F145-201F-4825-900E-0796BA0F46B3}"/>
  </cellStyles>
  <dxfs count="54">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medium">
          <color indexed="64"/>
        </left>
        <right style="medium">
          <color indexed="64"/>
        </right>
        <top style="medium">
          <color indexed="64"/>
        </top>
        <bottom style="thin">
          <color indexed="64"/>
        </bottom>
      </border>
    </dxf>
    <dxf>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numFmt numFmtId="165" formatCode="0.0%"/>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theme="0"/>
        </patternFill>
      </fill>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theme="0"/>
        </patternFill>
      </fill>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179246-A442-4876-993E-910AF22C37FB}" name="Tableau3" displayName="Tableau3" ref="B4:E67" totalsRowShown="0" dataDxfId="52" headerRowBorderDxfId="53" tableBorderDxfId="51">
  <autoFilter ref="B4:E67" xr:uid="{FFCF2171-5B00-494E-B5AD-872605764A4A}"/>
  <sortState xmlns:xlrd2="http://schemas.microsoft.com/office/spreadsheetml/2017/richdata2" ref="B5:E56">
    <sortCondition descending="1" ref="D4:D56"/>
  </sortState>
  <tableColumns count="4">
    <tableColumn id="1" xr3:uid="{D3ACE50A-AC89-4699-915F-BF46273EE7BB}" name="PARIS" dataDxfId="50"/>
    <tableColumn id="2" xr3:uid="{834C2E2F-B45E-41B1-BCF5-67D64D59CC48}" name="2019" dataDxfId="49"/>
    <tableColumn id="3" xr3:uid="{186936A1-B8F3-45D2-946C-DF95BC38C846}" name="2020" dataDxfId="48"/>
    <tableColumn id="4" xr3:uid="{E87C33AA-C15F-43B2-9318-7F09B30B5DC2}" name="Var 20/19" dataDxfId="47"/>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280DB8-C858-47DF-8031-ADC3D71EA661}" name="Tableau1012" displayName="Tableau1012" ref="B76:E98" totalsRowShown="0" dataDxfId="45" headerRowBorderDxfId="46" tableBorderDxfId="44" totalsRowBorderDxfId="43">
  <autoFilter ref="B76:E98" xr:uid="{4868C322-85C9-4476-8A10-FFAB0C0A647A}"/>
  <sortState xmlns:xlrd2="http://schemas.microsoft.com/office/spreadsheetml/2017/richdata2" ref="B77:E98">
    <sortCondition descending="1" ref="D76:D98"/>
  </sortState>
  <tableColumns count="4">
    <tableColumn id="1" xr3:uid="{0538F5DE-C468-4EEA-A38E-D6BAA438AE02}" name="SEINE-ET-MARNE" dataDxfId="42"/>
    <tableColumn id="2" xr3:uid="{7DBB6DF9-4CAD-41F2-B449-9849FF25D1FF}" name="2019" dataDxfId="41" dataCellStyle="Normal 2"/>
    <tableColumn id="3" xr3:uid="{E0950F19-863A-4DE0-AE09-D6D80D653988}" name="2020" dataDxfId="40" dataCellStyle="Normal 2"/>
    <tableColumn id="4" xr3:uid="{D62C73D8-DA57-46D6-822C-25E534271215}" name="Var 20/19" dataDxfId="39" dataCellStyle="Normal 2">
      <calculatedColumnFormula>Tableau1012[[#This Row],[2020]]/Tableau1012[[#This Row],[2019]]-1</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9D619C-01D9-46B1-BE1D-4DB531DE8C03}" name="Tableau913" displayName="Tableau913" ref="B107:E138" totalsRowShown="0" headerRowBorderDxfId="38" tableBorderDxfId="37">
  <autoFilter ref="B107:E138" xr:uid="{5B85F4AE-D74F-4DEF-BE3F-8C9CF4D1687D}"/>
  <sortState xmlns:xlrd2="http://schemas.microsoft.com/office/spreadsheetml/2017/richdata2" ref="B108:E138">
    <sortCondition descending="1" ref="D107:D138"/>
  </sortState>
  <tableColumns count="4">
    <tableColumn id="1" xr3:uid="{EB3AA6DC-7463-47D7-9455-025183308A79}" name="YVELINES" dataDxfId="36"/>
    <tableColumn id="2" xr3:uid="{3A5A1B31-BCA9-4FCD-87C7-36A0D5F74147}" name="2019" dataDxfId="35"/>
    <tableColumn id="3" xr3:uid="{20C13AD6-64CF-4747-8AE9-1CF8539D34D8}" name="2020" dataDxfId="34"/>
    <tableColumn id="4" xr3:uid="{E88BE494-1135-4475-9287-5E30D1D4EF82}" name="Var 20/19" dataDxfId="3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77AAAD9-D689-4638-BFE2-37254E13DBCF}" name="Tableau815" displayName="Tableau815" ref="B145:E167" totalsRowShown="0" dataDxfId="31" headerRowBorderDxfId="32" tableBorderDxfId="30">
  <autoFilter ref="B145:E167" xr:uid="{B2AFC632-CB43-4535-9A04-C785350F6505}"/>
  <sortState xmlns:xlrd2="http://schemas.microsoft.com/office/spreadsheetml/2017/richdata2" ref="B146:E167">
    <sortCondition descending="1" ref="D145:D167"/>
  </sortState>
  <tableColumns count="4">
    <tableColumn id="1" xr3:uid="{6194135E-CE98-4829-8D40-3982F8A2D5EE}" name="ESSONNE" dataDxfId="29"/>
    <tableColumn id="2" xr3:uid="{B9795D1D-45F0-42C6-83C3-364F1D4F7131}" name="2019" dataDxfId="28"/>
    <tableColumn id="3" xr3:uid="{4FE09C84-73FB-4B97-ACC8-23E79162A99A}" name="2020" dataDxfId="27"/>
    <tableColumn id="4" xr3:uid="{7B68F511-6283-470B-811B-7E3612B8E63C}" name="Var 20/19" dataDxfId="26" dataCellStyle="Pourcentage">
      <calculatedColumnFormula>Tableau815[[#This Row],[2020]]/Tableau815[[#This Row],[2019]]-1</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C410884-C458-44A1-A835-5C7468A5F1F7}" name="Tableau716" displayName="Tableau716" ref="B174:E193" totalsRowShown="0" headerRowBorderDxfId="25" tableBorderDxfId="24">
  <autoFilter ref="B174:E193" xr:uid="{C6261A39-69D5-4A1D-BB40-B8DAB1BC9A92}"/>
  <sortState xmlns:xlrd2="http://schemas.microsoft.com/office/spreadsheetml/2017/richdata2" ref="B175:E193">
    <sortCondition descending="1" ref="D174:D193"/>
  </sortState>
  <tableColumns count="4">
    <tableColumn id="1" xr3:uid="{D3230BB0-0752-4ADA-8943-92C1F56063DC}" name="HAUTS-DE-SEINE" dataDxfId="23"/>
    <tableColumn id="2" xr3:uid="{58E89F91-04B9-4AA9-9C0C-430B40D91EB3}" name="2019" dataDxfId="22"/>
    <tableColumn id="3" xr3:uid="{35FC0FC1-EDDB-49E7-9405-38DBB6A2AE29}" name="2020" dataDxfId="21"/>
    <tableColumn id="4" xr3:uid="{D6820D13-117B-4299-A7EF-8192512E03B6}" name="Var 20/19" dataDxfId="2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CBE4065-D5D0-4048-9A57-8FAA87EC2806}" name="Tableau617" displayName="Tableau617" ref="B201:E204" totalsRowShown="0" headerRowBorderDxfId="19" tableBorderDxfId="18">
  <autoFilter ref="B201:E204" xr:uid="{D10B0482-8F5A-47C0-8232-DA15DDFF0EB7}"/>
  <sortState xmlns:xlrd2="http://schemas.microsoft.com/office/spreadsheetml/2017/richdata2" ref="B202:E204">
    <sortCondition descending="1" ref="D201:D204"/>
  </sortState>
  <tableColumns count="4">
    <tableColumn id="1" xr3:uid="{606F56E9-68BD-4371-B078-0BDA34DF7953}" name="SEINE-SAINT-DENIS" dataDxfId="17"/>
    <tableColumn id="2" xr3:uid="{C417FC12-B894-47A6-B82C-4ADCBC2918A9}" name="2019" dataDxfId="16"/>
    <tableColumn id="3" xr3:uid="{D5B59AF6-B32E-44C6-BE19-750660BBB817}" name="2020" dataDxfId="15"/>
    <tableColumn id="4" xr3:uid="{FDE7C55B-D6DA-4807-9E7E-4CD325EE1918}" name="Var 20/19" dataDxfId="14">
      <calculatedColumnFormula>Tableau617[[#This Row],[2020]]/Tableau617[[#This Row],[2019]]-1</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15C42DA-4B2D-4A3F-987C-56BBEFB1C007}" name="Tableau518" displayName="Tableau518" ref="B211:E225" totalsRowShown="0" dataDxfId="13" tableBorderDxfId="12">
  <autoFilter ref="B211:E225" xr:uid="{1AA81F53-F667-45E4-B77C-AE3E120DE7BC}"/>
  <sortState xmlns:xlrd2="http://schemas.microsoft.com/office/spreadsheetml/2017/richdata2" ref="B212:E225">
    <sortCondition descending="1" ref="D211:D225"/>
  </sortState>
  <tableColumns count="4">
    <tableColumn id="1" xr3:uid="{AA023F5D-BAEC-4B0C-A775-1BE8DA5C3BA2}" name="VAL-DE-MARNE" dataDxfId="11"/>
    <tableColumn id="2" xr3:uid="{EDA1973F-9BDB-4771-B337-0A34D19451EE}" name="2019" dataDxfId="10"/>
    <tableColumn id="3" xr3:uid="{B347FF6A-2BD9-4B23-9336-4CDB2D7F8976}" name="2020" dataDxfId="9"/>
    <tableColumn id="4" xr3:uid="{25C5CA34-3956-4E9D-8344-E00D4C33AD76}" name="Var 20/19" dataDxfId="8">
      <calculatedColumnFormula>Tableau518[[#This Row],[2020]]/Tableau518[[#This Row],[2019]]-1</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446B4B1-5ACD-4374-8C1B-E0D681E9D11A}" name="Tableau419" displayName="Tableau419" ref="B232:E253" totalsRowShown="0" dataDxfId="6" headerRowBorderDxfId="7" tableBorderDxfId="5" totalsRowBorderDxfId="4">
  <autoFilter ref="B232:E253" xr:uid="{A499998A-06B7-4DE5-BE79-E24BA913163D}"/>
  <sortState xmlns:xlrd2="http://schemas.microsoft.com/office/spreadsheetml/2017/richdata2" ref="B233:E252">
    <sortCondition descending="1" ref="D232:D252"/>
  </sortState>
  <tableColumns count="4">
    <tableColumn id="1" xr3:uid="{C90DDB31-3AEF-4C64-A3B4-C4EF29811ECD}" name="VAL D'OISE" dataDxfId="3"/>
    <tableColumn id="2" xr3:uid="{4A25AA0E-7A7F-49FB-90E5-4DBA53EBE99A}" name="2019" dataDxfId="2"/>
    <tableColumn id="3" xr3:uid="{556912FD-B8B0-42EF-B4F7-AAF2F4902D82}" name="2020" dataDxfId="1"/>
    <tableColumn id="4" xr3:uid="{FBEF8E54-36BF-4771-B06B-3FBD71D1BAF6}" name="Var 20/19" dataDxfId="0">
      <calculatedColumnFormula>Tableau419[[#This Row],[2020]]/Tableau419[[#This Row],[2019]]-1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O315"/>
  <sheetViews>
    <sheetView tabSelected="1" topLeftCell="B1" zoomScaleNormal="100" workbookViewId="0">
      <selection activeCell="E215" sqref="E215:E225"/>
    </sheetView>
  </sheetViews>
  <sheetFormatPr baseColWidth="10" defaultRowHeight="14.25" x14ac:dyDescent="0.2"/>
  <cols>
    <col min="1" max="1" width="11.42578125" style="2"/>
    <col min="2" max="2" width="76.42578125" style="7" customWidth="1"/>
    <col min="3" max="4" width="15.7109375" style="10" customWidth="1"/>
    <col min="5" max="5" width="15.7109375" style="24" customWidth="1"/>
    <col min="6" max="16384" width="11.42578125" style="2"/>
  </cols>
  <sheetData>
    <row r="1" spans="2:6" s="1" customFormat="1" ht="18" customHeight="1" x14ac:dyDescent="0.2">
      <c r="B1" s="78" t="s">
        <v>202</v>
      </c>
      <c r="C1" s="78"/>
      <c r="D1" s="78"/>
      <c r="E1" s="78"/>
    </row>
    <row r="2" spans="2:6" s="1" customFormat="1" ht="15" x14ac:dyDescent="0.2">
      <c r="B2" s="78"/>
      <c r="C2" s="78"/>
      <c r="D2" s="78"/>
      <c r="E2" s="78"/>
    </row>
    <row r="3" spans="2:6" ht="15.6" customHeight="1" x14ac:dyDescent="0.2">
      <c r="B3" s="79"/>
      <c r="C3" s="79"/>
      <c r="D3" s="79"/>
      <c r="E3" s="79"/>
    </row>
    <row r="4" spans="2:6" ht="15" x14ac:dyDescent="0.2">
      <c r="B4" s="31" t="s">
        <v>0</v>
      </c>
      <c r="C4" s="18" t="s">
        <v>148</v>
      </c>
      <c r="D4" s="18" t="s">
        <v>149</v>
      </c>
      <c r="E4" s="18" t="s">
        <v>83</v>
      </c>
    </row>
    <row r="5" spans="2:6" x14ac:dyDescent="0.2">
      <c r="B5" s="66" t="s">
        <v>84</v>
      </c>
      <c r="C5" s="52">
        <v>9520273</v>
      </c>
      <c r="D5" s="52">
        <v>2697584</v>
      </c>
      <c r="E5" s="67">
        <f t="shared" ref="E5:E39" si="0">D5/C5-1</f>
        <v>-0.71664846165650919</v>
      </c>
    </row>
    <row r="6" spans="2:6" x14ac:dyDescent="0.2">
      <c r="B6" s="66" t="s">
        <v>66</v>
      </c>
      <c r="C6" s="52">
        <v>6144620</v>
      </c>
      <c r="D6" s="52">
        <v>1559200</v>
      </c>
      <c r="E6" s="67">
        <f t="shared" si="0"/>
        <v>-0.74624956465981618</v>
      </c>
    </row>
    <row r="7" spans="2:6" x14ac:dyDescent="0.2">
      <c r="B7" s="68" t="s">
        <v>45</v>
      </c>
      <c r="C7" s="52">
        <v>3273867</v>
      </c>
      <c r="D7" s="52">
        <v>912803</v>
      </c>
      <c r="E7" s="67">
        <f t="shared" si="0"/>
        <v>-0.7211850695217612</v>
      </c>
      <c r="F7" s="26"/>
    </row>
    <row r="8" spans="2:6" x14ac:dyDescent="0.2">
      <c r="B8" s="68" t="s">
        <v>204</v>
      </c>
      <c r="C8" s="52">
        <v>2400267</v>
      </c>
      <c r="D8" s="52">
        <v>879203</v>
      </c>
      <c r="E8" s="67">
        <f t="shared" si="0"/>
        <v>-0.63370616685560399</v>
      </c>
    </row>
    <row r="9" spans="2:6" x14ac:dyDescent="0.2">
      <c r="B9" s="68" t="s">
        <v>85</v>
      </c>
      <c r="C9" s="53">
        <v>3651616</v>
      </c>
      <c r="D9" s="53">
        <v>867274</v>
      </c>
      <c r="E9" s="67">
        <f t="shared" si="0"/>
        <v>-0.76249583745936045</v>
      </c>
      <c r="F9" s="26"/>
    </row>
    <row r="10" spans="2:6" x14ac:dyDescent="0.2">
      <c r="B10" s="66" t="s">
        <v>86</v>
      </c>
      <c r="C10" s="52">
        <v>2385299</v>
      </c>
      <c r="D10" s="52">
        <v>643828</v>
      </c>
      <c r="E10" s="67">
        <f t="shared" si="0"/>
        <v>-0.73008499144132455</v>
      </c>
      <c r="F10" s="26"/>
    </row>
    <row r="11" spans="2:6" x14ac:dyDescent="0.2">
      <c r="B11" s="68" t="s">
        <v>89</v>
      </c>
      <c r="C11" s="53">
        <v>1112423</v>
      </c>
      <c r="D11" s="53">
        <v>438813</v>
      </c>
      <c r="E11" s="67">
        <f t="shared" si="0"/>
        <v>-0.60553404595194449</v>
      </c>
      <c r="F11" s="26"/>
    </row>
    <row r="12" spans="2:6" x14ac:dyDescent="0.2">
      <c r="B12" s="66" t="s">
        <v>205</v>
      </c>
      <c r="C12" s="52">
        <v>1075187</v>
      </c>
      <c r="D12" s="52">
        <v>437786</v>
      </c>
      <c r="E12" s="67">
        <f t="shared" si="0"/>
        <v>-0.59282803828543318</v>
      </c>
      <c r="F12" s="26"/>
    </row>
    <row r="13" spans="2:6" x14ac:dyDescent="0.2">
      <c r="B13" s="66" t="s">
        <v>2</v>
      </c>
      <c r="C13" s="52">
        <v>1629202</v>
      </c>
      <c r="D13" s="52">
        <v>428571</v>
      </c>
      <c r="E13" s="67">
        <f t="shared" si="0"/>
        <v>-0.73694422177237695</v>
      </c>
    </row>
    <row r="14" spans="2:6" x14ac:dyDescent="0.2">
      <c r="B14" s="68" t="s">
        <v>88</v>
      </c>
      <c r="C14" s="52">
        <v>1392313</v>
      </c>
      <c r="D14" s="52">
        <v>407774</v>
      </c>
      <c r="E14" s="67">
        <f t="shared" si="0"/>
        <v>-0.70712476289455028</v>
      </c>
      <c r="F14" s="26"/>
    </row>
    <row r="15" spans="2:6" x14ac:dyDescent="0.2">
      <c r="B15" s="66" t="s">
        <v>203</v>
      </c>
      <c r="C15" s="53">
        <v>704329</v>
      </c>
      <c r="D15" s="53">
        <v>395183</v>
      </c>
      <c r="E15" s="67">
        <f t="shared" si="0"/>
        <v>-0.43892271935416549</v>
      </c>
      <c r="F15" s="27"/>
    </row>
    <row r="16" spans="2:6" x14ac:dyDescent="0.2">
      <c r="B16" s="68" t="s">
        <v>3</v>
      </c>
      <c r="C16" s="52">
        <v>1252105</v>
      </c>
      <c r="D16" s="52">
        <v>351018</v>
      </c>
      <c r="E16" s="67">
        <f t="shared" si="0"/>
        <v>-0.71965769643919641</v>
      </c>
    </row>
    <row r="17" spans="2:6" x14ac:dyDescent="0.2">
      <c r="B17" s="66" t="s">
        <v>90</v>
      </c>
      <c r="C17" s="52">
        <v>950288</v>
      </c>
      <c r="D17" s="52">
        <v>350541</v>
      </c>
      <c r="E17" s="67">
        <f t="shared" si="0"/>
        <v>-0.63112130217365681</v>
      </c>
      <c r="F17" s="26"/>
    </row>
    <row r="18" spans="2:6" x14ac:dyDescent="0.2">
      <c r="B18" s="72" t="s">
        <v>100</v>
      </c>
      <c r="C18" s="3">
        <v>289467</v>
      </c>
      <c r="D18" s="3">
        <v>289019</v>
      </c>
      <c r="E18" s="73">
        <f t="shared" si="0"/>
        <v>-1.5476721007920968E-3</v>
      </c>
      <c r="F18" s="27"/>
    </row>
    <row r="19" spans="2:6" x14ac:dyDescent="0.2">
      <c r="B19" s="66" t="s">
        <v>208</v>
      </c>
      <c r="C19" s="53">
        <v>700547</v>
      </c>
      <c r="D19" s="53">
        <v>285917</v>
      </c>
      <c r="E19" s="67">
        <f t="shared" si="0"/>
        <v>-0.59186607037072458</v>
      </c>
      <c r="F19" s="27"/>
    </row>
    <row r="20" spans="2:6" x14ac:dyDescent="0.2">
      <c r="B20" s="68" t="s">
        <v>77</v>
      </c>
      <c r="C20" s="52">
        <v>567706</v>
      </c>
      <c r="D20" s="52">
        <v>280306</v>
      </c>
      <c r="E20" s="67">
        <f t="shared" si="0"/>
        <v>-0.50624795228516173</v>
      </c>
    </row>
    <row r="21" spans="2:6" x14ac:dyDescent="0.2">
      <c r="B21" s="66" t="s">
        <v>87</v>
      </c>
      <c r="C21" s="52">
        <v>1427276</v>
      </c>
      <c r="D21" s="52">
        <v>269432</v>
      </c>
      <c r="E21" s="67">
        <f t="shared" si="0"/>
        <v>-0.8112264201177628</v>
      </c>
    </row>
    <row r="22" spans="2:6" x14ac:dyDescent="0.2">
      <c r="B22" s="66" t="s">
        <v>75</v>
      </c>
      <c r="C22" s="53">
        <v>1065000</v>
      </c>
      <c r="D22" s="53">
        <v>253409</v>
      </c>
      <c r="E22" s="67">
        <f t="shared" si="0"/>
        <v>-0.76205727699530512</v>
      </c>
      <c r="F22" s="26"/>
    </row>
    <row r="23" spans="2:6" x14ac:dyDescent="0.2">
      <c r="B23" s="66" t="s">
        <v>46</v>
      </c>
      <c r="C23" s="52">
        <v>1029925</v>
      </c>
      <c r="D23" s="52">
        <v>231156</v>
      </c>
      <c r="E23" s="67">
        <f t="shared" si="0"/>
        <v>-0.77556035633662646</v>
      </c>
      <c r="F23" s="26"/>
    </row>
    <row r="24" spans="2:6" x14ac:dyDescent="0.2">
      <c r="B24" s="68" t="s">
        <v>76</v>
      </c>
      <c r="C24" s="52">
        <v>890495</v>
      </c>
      <c r="D24" s="52">
        <v>223206</v>
      </c>
      <c r="E24" s="67">
        <f t="shared" si="0"/>
        <v>-0.7493461501749028</v>
      </c>
    </row>
    <row r="25" spans="2:6" x14ac:dyDescent="0.2">
      <c r="B25" s="66" t="s">
        <v>92</v>
      </c>
      <c r="C25" s="53">
        <v>525594</v>
      </c>
      <c r="D25" s="53">
        <v>216081</v>
      </c>
      <c r="E25" s="67">
        <f t="shared" si="0"/>
        <v>-0.58888229317686269</v>
      </c>
    </row>
    <row r="26" spans="2:6" x14ac:dyDescent="0.2">
      <c r="B26" s="68" t="s">
        <v>91</v>
      </c>
      <c r="C26" s="53">
        <v>601900</v>
      </c>
      <c r="D26" s="53">
        <v>202465</v>
      </c>
      <c r="E26" s="67">
        <f t="shared" si="0"/>
        <v>-0.6636235255025752</v>
      </c>
    </row>
    <row r="27" spans="2:6" x14ac:dyDescent="0.2">
      <c r="B27" s="66" t="s">
        <v>96</v>
      </c>
      <c r="C27" s="52">
        <v>458543</v>
      </c>
      <c r="D27" s="52">
        <v>198860</v>
      </c>
      <c r="E27" s="67">
        <f t="shared" si="0"/>
        <v>-0.56632202432487255</v>
      </c>
      <c r="F27" s="26"/>
    </row>
    <row r="28" spans="2:6" x14ac:dyDescent="0.2">
      <c r="B28" s="69" t="s">
        <v>99</v>
      </c>
      <c r="C28" s="52">
        <v>355000</v>
      </c>
      <c r="D28" s="52">
        <v>179717</v>
      </c>
      <c r="E28" s="67">
        <f t="shared" si="0"/>
        <v>-0.49375492957746481</v>
      </c>
    </row>
    <row r="29" spans="2:6" x14ac:dyDescent="0.2">
      <c r="B29" s="68" t="s">
        <v>39</v>
      </c>
      <c r="C29" s="52">
        <v>580298</v>
      </c>
      <c r="D29" s="52">
        <v>153063</v>
      </c>
      <c r="E29" s="67">
        <f t="shared" si="0"/>
        <v>-0.73623379711803238</v>
      </c>
    </row>
    <row r="30" spans="2:6" x14ac:dyDescent="0.2">
      <c r="B30" s="66" t="s">
        <v>94</v>
      </c>
      <c r="C30" s="52">
        <v>546569</v>
      </c>
      <c r="D30" s="52">
        <v>149179</v>
      </c>
      <c r="E30" s="67">
        <f t="shared" si="0"/>
        <v>-0.72706282280919698</v>
      </c>
    </row>
    <row r="31" spans="2:6" x14ac:dyDescent="0.2">
      <c r="B31" s="66" t="s">
        <v>95</v>
      </c>
      <c r="C31" s="52">
        <v>510600</v>
      </c>
      <c r="D31" s="52">
        <v>136865</v>
      </c>
      <c r="E31" s="67">
        <f t="shared" si="0"/>
        <v>-0.73195260477869173</v>
      </c>
    </row>
    <row r="32" spans="2:6" x14ac:dyDescent="0.2">
      <c r="B32" s="66" t="s">
        <v>217</v>
      </c>
      <c r="C32" s="52">
        <v>812177</v>
      </c>
      <c r="D32" s="53">
        <v>129295</v>
      </c>
      <c r="E32" s="67">
        <f t="shared" si="0"/>
        <v>-0.84080440593614447</v>
      </c>
    </row>
    <row r="33" spans="2:5" x14ac:dyDescent="0.2">
      <c r="B33" s="69" t="s">
        <v>97</v>
      </c>
      <c r="C33" s="52">
        <v>413029</v>
      </c>
      <c r="D33" s="52">
        <v>114519</v>
      </c>
      <c r="E33" s="67">
        <f t="shared" si="0"/>
        <v>-0.72273375477266733</v>
      </c>
    </row>
    <row r="34" spans="2:5" x14ac:dyDescent="0.2">
      <c r="B34" s="66" t="s">
        <v>103</v>
      </c>
      <c r="C34" s="52">
        <v>204566</v>
      </c>
      <c r="D34" s="52">
        <v>92150</v>
      </c>
      <c r="E34" s="67">
        <f t="shared" si="0"/>
        <v>-0.54953413568237153</v>
      </c>
    </row>
    <row r="35" spans="2:5" x14ac:dyDescent="0.2">
      <c r="B35" s="68" t="s">
        <v>105</v>
      </c>
      <c r="C35" s="53">
        <v>154663</v>
      </c>
      <c r="D35" s="53">
        <v>90575</v>
      </c>
      <c r="E35" s="67">
        <f t="shared" si="0"/>
        <v>-0.41437189243710515</v>
      </c>
    </row>
    <row r="36" spans="2:5" x14ac:dyDescent="0.2">
      <c r="B36" s="66" t="s">
        <v>98</v>
      </c>
      <c r="C36" s="52">
        <v>357186</v>
      </c>
      <c r="D36" s="52">
        <v>82945</v>
      </c>
      <c r="E36" s="67">
        <f t="shared" si="0"/>
        <v>-0.7677820519281271</v>
      </c>
    </row>
    <row r="37" spans="2:5" x14ac:dyDescent="0.2">
      <c r="B37" s="66" t="s">
        <v>104</v>
      </c>
      <c r="C37" s="53">
        <v>161493</v>
      </c>
      <c r="D37" s="53">
        <v>47275</v>
      </c>
      <c r="E37" s="67">
        <f t="shared" si="0"/>
        <v>-0.7072628534982941</v>
      </c>
    </row>
    <row r="38" spans="2:5" x14ac:dyDescent="0.2">
      <c r="B38" s="68" t="s">
        <v>109</v>
      </c>
      <c r="C38" s="52">
        <v>130000</v>
      </c>
      <c r="D38" s="53">
        <v>44374</v>
      </c>
      <c r="E38" s="67">
        <f t="shared" si="0"/>
        <v>-0.65866153846153841</v>
      </c>
    </row>
    <row r="39" spans="2:5" x14ac:dyDescent="0.2">
      <c r="B39" s="68" t="s">
        <v>112</v>
      </c>
      <c r="C39" s="53">
        <v>49570</v>
      </c>
      <c r="D39" s="53">
        <v>41631</v>
      </c>
      <c r="E39" s="67">
        <f t="shared" si="0"/>
        <v>-0.16015735323784552</v>
      </c>
    </row>
    <row r="40" spans="2:5" x14ac:dyDescent="0.2">
      <c r="B40" s="66" t="s">
        <v>214</v>
      </c>
      <c r="C40" s="53" t="s">
        <v>55</v>
      </c>
      <c r="D40" s="53">
        <v>38961</v>
      </c>
      <c r="E40" s="67" t="s">
        <v>10</v>
      </c>
    </row>
    <row r="41" spans="2:5" x14ac:dyDescent="0.2">
      <c r="B41" s="68" t="s">
        <v>78</v>
      </c>
      <c r="C41" s="52">
        <v>175701</v>
      </c>
      <c r="D41" s="52">
        <v>27442</v>
      </c>
      <c r="E41" s="67">
        <f t="shared" ref="E41:E49" si="1">D41/C41-1</f>
        <v>-0.84381420709045485</v>
      </c>
    </row>
    <row r="42" spans="2:5" x14ac:dyDescent="0.2">
      <c r="B42" s="66" t="s">
        <v>113</v>
      </c>
      <c r="C42" s="53">
        <v>46830</v>
      </c>
      <c r="D42" s="53">
        <v>25279</v>
      </c>
      <c r="E42" s="67">
        <f t="shared" si="1"/>
        <v>-0.46019645526371988</v>
      </c>
    </row>
    <row r="43" spans="2:5" x14ac:dyDescent="0.2">
      <c r="B43" s="66" t="s">
        <v>218</v>
      </c>
      <c r="C43" s="52">
        <v>37996</v>
      </c>
      <c r="D43" s="53">
        <v>22752</v>
      </c>
      <c r="E43" s="67">
        <f t="shared" si="1"/>
        <v>-0.4012001263290873</v>
      </c>
    </row>
    <row r="44" spans="2:5" x14ac:dyDescent="0.2">
      <c r="B44" s="66" t="s">
        <v>50</v>
      </c>
      <c r="C44" s="53">
        <v>66307</v>
      </c>
      <c r="D44" s="53">
        <v>21193</v>
      </c>
      <c r="E44" s="67">
        <f t="shared" si="1"/>
        <v>-0.68038065362631395</v>
      </c>
    </row>
    <row r="45" spans="2:5" x14ac:dyDescent="0.2">
      <c r="B45" s="66" t="s">
        <v>115</v>
      </c>
      <c r="C45" s="53">
        <v>28284</v>
      </c>
      <c r="D45" s="53">
        <v>21193</v>
      </c>
      <c r="E45" s="67">
        <f t="shared" si="1"/>
        <v>-0.25070711356243813</v>
      </c>
    </row>
    <row r="46" spans="2:5" x14ac:dyDescent="0.2">
      <c r="B46" s="66" t="s">
        <v>201</v>
      </c>
      <c r="C46" s="53">
        <v>75000</v>
      </c>
      <c r="D46" s="52">
        <v>21000</v>
      </c>
      <c r="E46" s="67">
        <f t="shared" si="1"/>
        <v>-0.72</v>
      </c>
    </row>
    <row r="47" spans="2:5" x14ac:dyDescent="0.2">
      <c r="B47" s="66" t="s">
        <v>219</v>
      </c>
      <c r="C47" s="52">
        <v>43137</v>
      </c>
      <c r="D47" s="53">
        <v>18462</v>
      </c>
      <c r="E47" s="67">
        <f t="shared" si="1"/>
        <v>-0.57201474372348571</v>
      </c>
    </row>
    <row r="48" spans="2:5" x14ac:dyDescent="0.2">
      <c r="B48" s="66" t="s">
        <v>114</v>
      </c>
      <c r="C48" s="53">
        <v>38787</v>
      </c>
      <c r="D48" s="53">
        <v>17912</v>
      </c>
      <c r="E48" s="67">
        <f t="shared" si="1"/>
        <v>-0.53819578724830486</v>
      </c>
    </row>
    <row r="49" spans="2:5" x14ac:dyDescent="0.2">
      <c r="B49" s="68" t="s">
        <v>107</v>
      </c>
      <c r="C49" s="52">
        <v>132939</v>
      </c>
      <c r="D49" s="53">
        <v>14910</v>
      </c>
      <c r="E49" s="67">
        <f t="shared" si="1"/>
        <v>-0.8878432965495453</v>
      </c>
    </row>
    <row r="50" spans="2:5" x14ac:dyDescent="0.2">
      <c r="B50" s="66" t="s">
        <v>116</v>
      </c>
      <c r="C50" s="52">
        <v>25417</v>
      </c>
      <c r="D50" s="52">
        <v>10300</v>
      </c>
      <c r="E50" s="67">
        <f>D50/C50-1</f>
        <v>-0.59475941299130497</v>
      </c>
    </row>
    <row r="51" spans="2:5" x14ac:dyDescent="0.2">
      <c r="B51" s="66" t="s">
        <v>117</v>
      </c>
      <c r="C51" s="52">
        <v>21575</v>
      </c>
      <c r="D51" s="52">
        <v>8399</v>
      </c>
      <c r="E51" s="67">
        <f>D51/C51-1</f>
        <v>-0.61070683661645431</v>
      </c>
    </row>
    <row r="52" spans="2:5" x14ac:dyDescent="0.2">
      <c r="B52" s="66" t="s">
        <v>220</v>
      </c>
      <c r="C52" s="52">
        <v>19198</v>
      </c>
      <c r="D52" s="53">
        <v>5294</v>
      </c>
      <c r="E52" s="67">
        <v>-0.72</v>
      </c>
    </row>
    <row r="53" spans="2:5" x14ac:dyDescent="0.2">
      <c r="B53" s="66" t="s">
        <v>221</v>
      </c>
      <c r="C53" s="52">
        <v>3914</v>
      </c>
      <c r="D53" s="53">
        <v>1332</v>
      </c>
      <c r="E53" s="67">
        <f>D53/C53-1</f>
        <v>-0.65968318855390906</v>
      </c>
    </row>
    <row r="54" spans="2:5" x14ac:dyDescent="0.2">
      <c r="B54" s="66" t="s">
        <v>150</v>
      </c>
      <c r="C54" s="53" t="s">
        <v>55</v>
      </c>
      <c r="D54" s="53">
        <v>1324</v>
      </c>
      <c r="E54" s="67" t="s">
        <v>10</v>
      </c>
    </row>
    <row r="55" spans="2:5" x14ac:dyDescent="0.2">
      <c r="B55" s="66" t="s">
        <v>151</v>
      </c>
      <c r="C55" s="53">
        <v>26174</v>
      </c>
      <c r="D55" s="53">
        <v>749</v>
      </c>
      <c r="E55" s="67">
        <f>D55/C55-1</f>
        <v>-0.9713838160006113</v>
      </c>
    </row>
    <row r="56" spans="2:5" x14ac:dyDescent="0.2">
      <c r="B56" s="68" t="s">
        <v>110</v>
      </c>
      <c r="C56" s="52">
        <v>37311</v>
      </c>
      <c r="D56" s="52">
        <v>100</v>
      </c>
      <c r="E56" s="67">
        <f>D56/C56-1</f>
        <v>-0.99731982525260643</v>
      </c>
    </row>
    <row r="57" spans="2:5" x14ac:dyDescent="0.2">
      <c r="B57" s="66" t="s">
        <v>1</v>
      </c>
      <c r="C57" s="52">
        <v>11000000</v>
      </c>
      <c r="D57" s="53" t="s">
        <v>55</v>
      </c>
      <c r="E57" s="67" t="s">
        <v>10</v>
      </c>
    </row>
    <row r="58" spans="2:5" x14ac:dyDescent="0.2">
      <c r="B58" s="66" t="s">
        <v>4</v>
      </c>
      <c r="C58" s="52">
        <v>812177</v>
      </c>
      <c r="D58" s="53" t="s">
        <v>55</v>
      </c>
      <c r="E58" s="67" t="s">
        <v>10</v>
      </c>
    </row>
    <row r="59" spans="2:5" x14ac:dyDescent="0.2">
      <c r="B59" s="66" t="s">
        <v>93</v>
      </c>
      <c r="C59" s="52">
        <v>584056</v>
      </c>
      <c r="D59" s="53" t="s">
        <v>55</v>
      </c>
      <c r="E59" s="67" t="s">
        <v>10</v>
      </c>
    </row>
    <row r="60" spans="2:5" x14ac:dyDescent="0.2">
      <c r="B60" s="66" t="s">
        <v>47</v>
      </c>
      <c r="C60" s="52">
        <v>385000</v>
      </c>
      <c r="D60" s="53" t="s">
        <v>55</v>
      </c>
      <c r="E60" s="67" t="s">
        <v>10</v>
      </c>
    </row>
    <row r="61" spans="2:5" x14ac:dyDescent="0.2">
      <c r="B61" s="66" t="s">
        <v>101</v>
      </c>
      <c r="C61" s="52">
        <v>277213</v>
      </c>
      <c r="D61" s="53" t="s">
        <v>55</v>
      </c>
      <c r="E61" s="67" t="s">
        <v>10</v>
      </c>
    </row>
    <row r="62" spans="2:5" x14ac:dyDescent="0.2">
      <c r="B62" s="66" t="s">
        <v>40</v>
      </c>
      <c r="C62" s="52">
        <v>266854</v>
      </c>
      <c r="D62" s="53" t="s">
        <v>55</v>
      </c>
      <c r="E62" s="67" t="s">
        <v>10</v>
      </c>
    </row>
    <row r="63" spans="2:5" x14ac:dyDescent="0.2">
      <c r="B63" s="66" t="s">
        <v>102</v>
      </c>
      <c r="C63" s="52">
        <v>216111</v>
      </c>
      <c r="D63" s="53" t="s">
        <v>55</v>
      </c>
      <c r="E63" s="67" t="s">
        <v>10</v>
      </c>
    </row>
    <row r="64" spans="2:5" x14ac:dyDescent="0.2">
      <c r="B64" s="66" t="s">
        <v>106</v>
      </c>
      <c r="C64" s="52">
        <v>135100</v>
      </c>
      <c r="D64" s="53" t="s">
        <v>55</v>
      </c>
      <c r="E64" s="67" t="s">
        <v>10</v>
      </c>
    </row>
    <row r="65" spans="2:5" x14ac:dyDescent="0.2">
      <c r="B65" s="66" t="s">
        <v>108</v>
      </c>
      <c r="C65" s="52">
        <v>124860</v>
      </c>
      <c r="D65" s="53" t="s">
        <v>55</v>
      </c>
      <c r="E65" s="67" t="s">
        <v>10</v>
      </c>
    </row>
    <row r="66" spans="2:5" x14ac:dyDescent="0.2">
      <c r="B66" s="66" t="s">
        <v>67</v>
      </c>
      <c r="C66" s="52">
        <v>55071</v>
      </c>
      <c r="D66" s="53" t="s">
        <v>55</v>
      </c>
      <c r="E66" s="67" t="s">
        <v>10</v>
      </c>
    </row>
    <row r="67" spans="2:5" x14ac:dyDescent="0.2">
      <c r="B67" s="70" t="s">
        <v>111</v>
      </c>
      <c r="C67" s="64">
        <v>53704</v>
      </c>
      <c r="D67" s="65" t="s">
        <v>55</v>
      </c>
      <c r="E67" s="71" t="s">
        <v>10</v>
      </c>
    </row>
    <row r="68" spans="2:5" x14ac:dyDescent="0.2">
      <c r="B68" s="9"/>
      <c r="C68" s="9"/>
      <c r="D68" s="9"/>
      <c r="E68" s="9"/>
    </row>
    <row r="69" spans="2:5" ht="12.75" x14ac:dyDescent="0.2">
      <c r="B69" s="74" t="s">
        <v>5</v>
      </c>
      <c r="C69" s="74"/>
      <c r="D69" s="74"/>
      <c r="E69" s="74"/>
    </row>
    <row r="70" spans="2:5" ht="12.75" x14ac:dyDescent="0.2">
      <c r="B70" s="74" t="s">
        <v>6</v>
      </c>
      <c r="C70" s="74"/>
      <c r="D70" s="74"/>
      <c r="E70" s="74"/>
    </row>
    <row r="71" spans="2:5" ht="15.75" customHeight="1" x14ac:dyDescent="0.2">
      <c r="B71" s="59" t="s">
        <v>22</v>
      </c>
      <c r="C71" s="20"/>
      <c r="D71" s="20"/>
      <c r="E71" s="20"/>
    </row>
    <row r="72" spans="2:5" ht="44.25" customHeight="1" x14ac:dyDescent="0.2">
      <c r="B72" s="76" t="s">
        <v>215</v>
      </c>
      <c r="C72" s="76"/>
      <c r="D72" s="76"/>
      <c r="E72" s="76"/>
    </row>
    <row r="73" spans="2:5" ht="26.25" customHeight="1" x14ac:dyDescent="0.2">
      <c r="B73" s="75" t="s">
        <v>216</v>
      </c>
      <c r="C73" s="75"/>
      <c r="D73" s="75"/>
      <c r="E73" s="75"/>
    </row>
    <row r="74" spans="2:5" ht="15.75" customHeight="1" x14ac:dyDescent="0.2">
      <c r="B74" s="54"/>
      <c r="C74" s="20"/>
      <c r="D74" s="20"/>
      <c r="E74" s="20"/>
    </row>
    <row r="75" spans="2:5" ht="15.75" customHeight="1" x14ac:dyDescent="0.2">
      <c r="B75" s="54"/>
      <c r="C75" s="20"/>
      <c r="D75" s="20"/>
      <c r="E75" s="20"/>
    </row>
    <row r="76" spans="2:5" ht="15" x14ac:dyDescent="0.2">
      <c r="B76" s="31" t="s">
        <v>7</v>
      </c>
      <c r="C76" s="18" t="s">
        <v>148</v>
      </c>
      <c r="D76" s="18" t="s">
        <v>149</v>
      </c>
      <c r="E76" s="18" t="s">
        <v>83</v>
      </c>
    </row>
    <row r="77" spans="2:5" ht="12.75" customHeight="1" x14ac:dyDescent="0.2">
      <c r="B77" s="33" t="s">
        <v>119</v>
      </c>
      <c r="C77" s="39">
        <v>375000</v>
      </c>
      <c r="D77" s="39">
        <v>251645</v>
      </c>
      <c r="E77" s="19">
        <f>Tableau1012[[#This Row],[2020]]/Tableau1012[[#This Row],[2019]]-1</f>
        <v>-0.32894666666666672</v>
      </c>
    </row>
    <row r="78" spans="2:5" s="5" customFormat="1" ht="14.25" customHeight="1" x14ac:dyDescent="0.2">
      <c r="B78" s="33" t="s">
        <v>8</v>
      </c>
      <c r="C78" s="39">
        <v>539592</v>
      </c>
      <c r="D78" s="39">
        <v>163000</v>
      </c>
      <c r="E78" s="19">
        <f>Tableau1012[[#This Row],[2020]]/Tableau1012[[#This Row],[2019]]-1</f>
        <v>-0.69791990985781849</v>
      </c>
    </row>
    <row r="79" spans="2:5" s="5" customFormat="1" ht="14.25" customHeight="1" x14ac:dyDescent="0.2">
      <c r="B79" s="33" t="s">
        <v>9</v>
      </c>
      <c r="C79" s="39">
        <v>315000</v>
      </c>
      <c r="D79" s="39">
        <v>110000</v>
      </c>
      <c r="E79" s="19">
        <f>Tableau1012[[#This Row],[2020]]/Tableau1012[[#This Row],[2019]]-1</f>
        <v>-0.65079365079365081</v>
      </c>
    </row>
    <row r="80" spans="2:5" s="5" customFormat="1" ht="14.25" customHeight="1" x14ac:dyDescent="0.2">
      <c r="B80" s="33" t="s">
        <v>120</v>
      </c>
      <c r="C80" s="39">
        <v>118970</v>
      </c>
      <c r="D80" s="39">
        <v>79214</v>
      </c>
      <c r="E80" s="19">
        <f>Tableau1012[[#This Row],[2020]]/Tableau1012[[#This Row],[2019]]-1</f>
        <v>-0.33416827771707158</v>
      </c>
    </row>
    <row r="81" spans="2:5" s="5" customFormat="1" ht="14.25" customHeight="1" x14ac:dyDescent="0.2">
      <c r="B81" s="33" t="s">
        <v>209</v>
      </c>
      <c r="C81" s="39" t="s">
        <v>55</v>
      </c>
      <c r="D81" s="39">
        <v>44000</v>
      </c>
      <c r="E81" s="19" t="s">
        <v>10</v>
      </c>
    </row>
    <row r="82" spans="2:5" s="5" customFormat="1" ht="14.25" customHeight="1" x14ac:dyDescent="0.2">
      <c r="B82" s="33" t="s">
        <v>121</v>
      </c>
      <c r="C82" s="39">
        <v>100000</v>
      </c>
      <c r="D82" s="39">
        <v>39336</v>
      </c>
      <c r="E82" s="19">
        <f>Tableau1012[[#This Row],[2020]]/Tableau1012[[#This Row],[2019]]-1</f>
        <v>-0.60664000000000007</v>
      </c>
    </row>
    <row r="83" spans="2:5" s="5" customFormat="1" ht="14.25" customHeight="1" x14ac:dyDescent="0.2">
      <c r="B83" s="33" t="s">
        <v>122</v>
      </c>
      <c r="C83" s="39">
        <v>55902</v>
      </c>
      <c r="D83" s="39">
        <v>24240</v>
      </c>
      <c r="E83" s="19">
        <f>Tableau1012[[#This Row],[2020]]/Tableau1012[[#This Row],[2019]]-1</f>
        <v>-0.56638402919394659</v>
      </c>
    </row>
    <row r="84" spans="2:5" s="13" customFormat="1" ht="14.25" customHeight="1" x14ac:dyDescent="0.2">
      <c r="B84" s="33" t="s">
        <v>11</v>
      </c>
      <c r="C84" s="39">
        <v>39471</v>
      </c>
      <c r="D84" s="39">
        <v>21602</v>
      </c>
      <c r="E84" s="19">
        <f>Tableau1012[[#This Row],[2020]]/Tableau1012[[#This Row],[2019]]-1</f>
        <v>-0.45271211775734088</v>
      </c>
    </row>
    <row r="85" spans="2:5" s="13" customFormat="1" ht="14.25" customHeight="1" x14ac:dyDescent="0.2">
      <c r="B85" s="33" t="s">
        <v>123</v>
      </c>
      <c r="C85" s="3">
        <v>31310</v>
      </c>
      <c r="D85" s="3">
        <v>16238</v>
      </c>
      <c r="E85" s="19">
        <f>Tableau1012[[#This Row],[2020]]/Tableau1012[[#This Row],[2019]]-1</f>
        <v>-0.48137975087831364</v>
      </c>
    </row>
    <row r="86" spans="2:5" s="13" customFormat="1" ht="15.75" customHeight="1" x14ac:dyDescent="0.2">
      <c r="B86" s="33" t="s">
        <v>124</v>
      </c>
      <c r="C86" s="39">
        <v>24242</v>
      </c>
      <c r="D86" s="39">
        <v>15024</v>
      </c>
      <c r="E86" s="19">
        <f>Tableau1012[[#This Row],[2020]]/Tableau1012[[#This Row],[2019]]-1</f>
        <v>-0.38024915436020135</v>
      </c>
    </row>
    <row r="87" spans="2:5" s="5" customFormat="1" x14ac:dyDescent="0.2">
      <c r="B87" s="33" t="s">
        <v>62</v>
      </c>
      <c r="C87" s="39">
        <v>15277</v>
      </c>
      <c r="D87" s="39">
        <v>10163</v>
      </c>
      <c r="E87" s="19">
        <f>Tableau1012[[#This Row],[2020]]/Tableau1012[[#This Row],[2019]]-1</f>
        <v>-0.33475158735353805</v>
      </c>
    </row>
    <row r="88" spans="2:5" s="13" customFormat="1" x14ac:dyDescent="0.2">
      <c r="B88" s="33" t="s">
        <v>81</v>
      </c>
      <c r="C88" s="3">
        <v>10476</v>
      </c>
      <c r="D88" s="3">
        <v>6300</v>
      </c>
      <c r="E88" s="19">
        <f>Tableau1012[[#This Row],[2020]]/Tableau1012[[#This Row],[2019]]-1</f>
        <v>-0.39862542955326463</v>
      </c>
    </row>
    <row r="89" spans="2:5" s="13" customFormat="1" ht="14.25" customHeight="1" x14ac:dyDescent="0.2">
      <c r="B89" s="33" t="s">
        <v>168</v>
      </c>
      <c r="C89" s="39">
        <v>8060</v>
      </c>
      <c r="D89" s="39">
        <v>4483</v>
      </c>
      <c r="E89" s="19">
        <f>Tableau1012[[#This Row],[2020]]/Tableau1012[[#This Row],[2019]]-1</f>
        <v>-0.44379652605459052</v>
      </c>
    </row>
    <row r="90" spans="2:5" s="13" customFormat="1" ht="14.25" customHeight="1" x14ac:dyDescent="0.2">
      <c r="B90" s="33" t="s">
        <v>82</v>
      </c>
      <c r="C90" s="39">
        <v>10338</v>
      </c>
      <c r="D90" s="39">
        <v>4022</v>
      </c>
      <c r="E90" s="19">
        <f>Tableau1012[[#This Row],[2020]]/Tableau1012[[#This Row],[2019]]-1</f>
        <v>-0.61094989359644036</v>
      </c>
    </row>
    <row r="91" spans="2:5" s="13" customFormat="1" ht="14.25" customHeight="1" x14ac:dyDescent="0.2">
      <c r="B91" s="33" t="s">
        <v>169</v>
      </c>
      <c r="C91" s="39">
        <v>9196</v>
      </c>
      <c r="D91" s="39">
        <v>3275</v>
      </c>
      <c r="E91" s="19">
        <f>Tableau1012[[#This Row],[2020]]/Tableau1012[[#This Row],[2019]]-1</f>
        <v>-0.64386689865158764</v>
      </c>
    </row>
    <row r="92" spans="2:5" s="13" customFormat="1" ht="14.25" customHeight="1" x14ac:dyDescent="0.2">
      <c r="B92" s="33" t="s">
        <v>171</v>
      </c>
      <c r="C92" s="39">
        <v>15181</v>
      </c>
      <c r="D92" s="39">
        <v>2627</v>
      </c>
      <c r="E92" s="19">
        <f>Tableau1012[[#This Row],[2020]]/Tableau1012[[#This Row],[2019]]-1</f>
        <v>-0.82695474606415909</v>
      </c>
    </row>
    <row r="93" spans="2:5" s="13" customFormat="1" ht="14.25" customHeight="1" x14ac:dyDescent="0.2">
      <c r="B93" s="33" t="s">
        <v>170</v>
      </c>
      <c r="C93" s="39">
        <v>5987</v>
      </c>
      <c r="D93" s="39">
        <v>1755</v>
      </c>
      <c r="E93" s="19">
        <f>Tableau1012[[#This Row],[2020]]/Tableau1012[[#This Row],[2019]]-1</f>
        <v>-0.70686487389343577</v>
      </c>
    </row>
    <row r="94" spans="2:5" s="13" customFormat="1" ht="15.6" customHeight="1" x14ac:dyDescent="0.2">
      <c r="B94" s="45" t="s">
        <v>48</v>
      </c>
      <c r="C94" s="43">
        <v>15000000</v>
      </c>
      <c r="D94" s="43" t="s">
        <v>55</v>
      </c>
      <c r="E94" s="46" t="s">
        <v>10</v>
      </c>
    </row>
    <row r="95" spans="2:5" s="13" customFormat="1" ht="15" customHeight="1" x14ac:dyDescent="0.2">
      <c r="B95" s="45" t="s">
        <v>118</v>
      </c>
      <c r="C95" s="39">
        <v>7100000</v>
      </c>
      <c r="D95" s="39" t="s">
        <v>55</v>
      </c>
      <c r="E95" s="46" t="s">
        <v>10</v>
      </c>
    </row>
    <row r="96" spans="2:5" s="13" customFormat="1" ht="14.25" customHeight="1" x14ac:dyDescent="0.2">
      <c r="B96" s="45" t="s">
        <v>211</v>
      </c>
      <c r="C96" s="39">
        <v>1000000</v>
      </c>
      <c r="D96" s="39" t="s">
        <v>55</v>
      </c>
      <c r="E96" s="46" t="s">
        <v>10</v>
      </c>
    </row>
    <row r="97" spans="2:5" s="13" customFormat="1" ht="15.6" customHeight="1" x14ac:dyDescent="0.2">
      <c r="B97" s="45" t="s">
        <v>79</v>
      </c>
      <c r="C97" s="39">
        <v>20237</v>
      </c>
      <c r="D97" s="39" t="s">
        <v>55</v>
      </c>
      <c r="E97" s="46" t="s">
        <v>10</v>
      </c>
    </row>
    <row r="98" spans="2:5" s="13" customFormat="1" ht="15.6" customHeight="1" x14ac:dyDescent="0.2">
      <c r="B98" s="45" t="s">
        <v>125</v>
      </c>
      <c r="C98" s="39">
        <v>14972</v>
      </c>
      <c r="D98" s="39" t="s">
        <v>55</v>
      </c>
      <c r="E98" s="46" t="s">
        <v>10</v>
      </c>
    </row>
    <row r="99" spans="2:5" s="13" customFormat="1" ht="15.6" customHeight="1" x14ac:dyDescent="0.2">
      <c r="B99" s="2"/>
      <c r="C99" s="22"/>
      <c r="D99" s="22"/>
      <c r="E99" s="22"/>
    </row>
    <row r="100" spans="2:5" s="13" customFormat="1" ht="15" customHeight="1" x14ac:dyDescent="0.2">
      <c r="B100" s="74" t="s">
        <v>5</v>
      </c>
      <c r="C100" s="74"/>
      <c r="D100" s="74"/>
      <c r="E100" s="74"/>
    </row>
    <row r="101" spans="2:5" s="13" customFormat="1" ht="15" customHeight="1" x14ac:dyDescent="0.2">
      <c r="B101" s="74" t="s">
        <v>6</v>
      </c>
      <c r="C101" s="74"/>
      <c r="D101" s="74"/>
      <c r="E101" s="74"/>
    </row>
    <row r="102" spans="2:5" s="13" customFormat="1" ht="15" customHeight="1" x14ac:dyDescent="0.2">
      <c r="B102" s="25" t="s">
        <v>22</v>
      </c>
      <c r="C102" s="20"/>
      <c r="D102" s="20"/>
      <c r="E102" s="20"/>
    </row>
    <row r="103" spans="2:5" s="13" customFormat="1" ht="15" customHeight="1" x14ac:dyDescent="0.2">
      <c r="B103" s="54" t="s">
        <v>210</v>
      </c>
      <c r="C103" s="20"/>
      <c r="D103" s="20"/>
      <c r="E103" s="20"/>
    </row>
    <row r="104" spans="2:5" s="13" customFormat="1" ht="15" customHeight="1" x14ac:dyDescent="0.2">
      <c r="B104" s="54" t="s">
        <v>212</v>
      </c>
      <c r="C104" s="21"/>
      <c r="D104" s="21"/>
      <c r="E104" s="32"/>
    </row>
    <row r="105" spans="2:5" s="13" customFormat="1" ht="15" customHeight="1" x14ac:dyDescent="0.2">
      <c r="B105" s="54"/>
      <c r="C105" s="21"/>
      <c r="D105" s="21"/>
      <c r="E105" s="32"/>
    </row>
    <row r="106" spans="2:5" s="13" customFormat="1" ht="15" customHeight="1" x14ac:dyDescent="0.2">
      <c r="B106" s="17"/>
      <c r="C106" s="21"/>
      <c r="D106" s="21"/>
      <c r="E106" s="32"/>
    </row>
    <row r="107" spans="2:5" s="13" customFormat="1" ht="15" customHeight="1" x14ac:dyDescent="0.2">
      <c r="B107" s="31" t="s">
        <v>12</v>
      </c>
      <c r="C107" s="18" t="s">
        <v>148</v>
      </c>
      <c r="D107" s="18" t="s">
        <v>149</v>
      </c>
      <c r="E107" s="18" t="s">
        <v>83</v>
      </c>
    </row>
    <row r="108" spans="2:5" s="13" customFormat="1" ht="15" customHeight="1" x14ac:dyDescent="0.2">
      <c r="B108" s="47" t="s">
        <v>126</v>
      </c>
      <c r="C108" s="43">
        <v>8200000</v>
      </c>
      <c r="D108" s="43">
        <v>2000000</v>
      </c>
      <c r="E108" s="48">
        <f>Tableau913[[#This Row],[2020]]/Tableau913[[#This Row],[2019]]-1</f>
        <v>-0.75609756097560976</v>
      </c>
    </row>
    <row r="109" spans="2:5" s="13" customFormat="1" ht="15" customHeight="1" x14ac:dyDescent="0.2">
      <c r="B109" s="47" t="s">
        <v>152</v>
      </c>
      <c r="C109" s="43">
        <v>559707</v>
      </c>
      <c r="D109" s="43">
        <v>458816</v>
      </c>
      <c r="E109" s="48">
        <f>Tableau913[[#This Row],[2020]]/Tableau913[[#This Row],[2019]]-1</f>
        <v>-0.18025681293962736</v>
      </c>
    </row>
    <row r="110" spans="2:5" s="13" customFormat="1" ht="15" customHeight="1" x14ac:dyDescent="0.2">
      <c r="B110" s="47" t="s">
        <v>13</v>
      </c>
      <c r="C110" s="43">
        <v>199068</v>
      </c>
      <c r="D110" s="43">
        <v>81272</v>
      </c>
      <c r="E110" s="48">
        <f>Tableau913[[#This Row],[2020]]/Tableau913[[#This Row],[2019]]-1</f>
        <v>-0.59173749673478415</v>
      </c>
    </row>
    <row r="111" spans="2:5" s="13" customFormat="1" ht="15" customHeight="1" x14ac:dyDescent="0.2">
      <c r="B111" s="47" t="s">
        <v>153</v>
      </c>
      <c r="C111" s="43">
        <v>144347</v>
      </c>
      <c r="D111" s="43">
        <v>77440</v>
      </c>
      <c r="E111" s="48">
        <f>Tableau913[[#This Row],[2020]]/Tableau913[[#This Row],[2019]]-1</f>
        <v>-0.46351500204368634</v>
      </c>
    </row>
    <row r="112" spans="2:5" s="13" customFormat="1" ht="15.6" customHeight="1" x14ac:dyDescent="0.2">
      <c r="B112" s="47" t="s">
        <v>15</v>
      </c>
      <c r="C112" s="43">
        <v>94000</v>
      </c>
      <c r="D112" s="43">
        <v>57215</v>
      </c>
      <c r="E112" s="48">
        <f>Tableau913[[#This Row],[2020]]/Tableau913[[#This Row],[2019]]-1</f>
        <v>-0.39132978723404255</v>
      </c>
    </row>
    <row r="113" spans="2:7" s="13" customFormat="1" ht="15.6" customHeight="1" x14ac:dyDescent="0.2">
      <c r="B113" s="47" t="s">
        <v>174</v>
      </c>
      <c r="C113" s="43" t="s">
        <v>55</v>
      </c>
      <c r="D113" s="43">
        <v>50000</v>
      </c>
      <c r="E113" s="48" t="s">
        <v>10</v>
      </c>
    </row>
    <row r="114" spans="2:7" ht="15.6" customHeight="1" x14ac:dyDescent="0.2">
      <c r="B114" s="45" t="s">
        <v>14</v>
      </c>
      <c r="C114" s="43">
        <v>105000</v>
      </c>
      <c r="D114" s="43">
        <v>45000</v>
      </c>
      <c r="E114" s="48">
        <f>Tableau913[[#This Row],[2020]]/Tableau913[[#This Row],[2019]]-1</f>
        <v>-0.5714285714285714</v>
      </c>
    </row>
    <row r="115" spans="2:7" ht="15.6" customHeight="1" x14ac:dyDescent="0.2">
      <c r="B115" s="47" t="s">
        <v>154</v>
      </c>
      <c r="C115" s="43">
        <v>110161</v>
      </c>
      <c r="D115" s="43">
        <v>40769</v>
      </c>
      <c r="E115" s="48">
        <f>Tableau913[[#This Row],[2020]]/Tableau913[[#This Row],[2019]]-1</f>
        <v>-0.6299143980174472</v>
      </c>
    </row>
    <row r="116" spans="2:7" ht="15.6" customHeight="1" x14ac:dyDescent="0.2">
      <c r="B116" s="47" t="s">
        <v>159</v>
      </c>
      <c r="C116" s="43">
        <v>19149</v>
      </c>
      <c r="D116" s="43">
        <v>22000</v>
      </c>
      <c r="E116" s="48">
        <f>Tableau913[[#This Row],[2020]]/Tableau913[[#This Row],[2019]]-1</f>
        <v>0.14888505927202456</v>
      </c>
    </row>
    <row r="117" spans="2:7" ht="15.6" customHeight="1" x14ac:dyDescent="0.2">
      <c r="B117" s="47" t="s">
        <v>69</v>
      </c>
      <c r="C117" s="43">
        <v>46753</v>
      </c>
      <c r="D117" s="43">
        <v>21934</v>
      </c>
      <c r="E117" s="48">
        <f>Tableau913[[#This Row],[2020]]/Tableau913[[#This Row],[2019]]-1</f>
        <v>-0.5308536350608517</v>
      </c>
      <c r="F117" s="26"/>
    </row>
    <row r="118" spans="2:7" ht="15.6" customHeight="1" x14ac:dyDescent="0.2">
      <c r="B118" s="47" t="s">
        <v>156</v>
      </c>
      <c r="C118" s="43">
        <v>27968</v>
      </c>
      <c r="D118" s="43">
        <v>18782</v>
      </c>
      <c r="E118" s="48">
        <f>Tableau913[[#This Row],[2020]]/Tableau913[[#This Row],[2019]]-1</f>
        <v>-0.3284467963386728</v>
      </c>
      <c r="F118" s="13"/>
    </row>
    <row r="119" spans="2:7" ht="15.6" customHeight="1" x14ac:dyDescent="0.2">
      <c r="B119" s="47" t="s">
        <v>70</v>
      </c>
      <c r="C119" s="43">
        <v>29600</v>
      </c>
      <c r="D119" s="43">
        <v>17608</v>
      </c>
      <c r="E119" s="48">
        <f>Tableau913[[#This Row],[2020]]/Tableau913[[#This Row],[2019]]-1</f>
        <v>-0.4051351351351351</v>
      </c>
    </row>
    <row r="120" spans="2:7" ht="15.6" customHeight="1" x14ac:dyDescent="0.2">
      <c r="B120" s="47" t="s">
        <v>16</v>
      </c>
      <c r="C120" s="43">
        <v>38819</v>
      </c>
      <c r="D120" s="43">
        <v>17575</v>
      </c>
      <c r="E120" s="48">
        <f>Tableau913[[#This Row],[2020]]/Tableau913[[#This Row],[2019]]-1</f>
        <v>-0.54725778613565523</v>
      </c>
      <c r="F120" s="26"/>
    </row>
    <row r="121" spans="2:7" ht="15.6" customHeight="1" x14ac:dyDescent="0.2">
      <c r="B121" s="47" t="s">
        <v>71</v>
      </c>
      <c r="C121" s="43">
        <v>24169</v>
      </c>
      <c r="D121" s="43">
        <v>14424</v>
      </c>
      <c r="E121" s="48">
        <f>Tableau913[[#This Row],[2020]]/Tableau913[[#This Row],[2019]]-1</f>
        <v>-0.40320244941867678</v>
      </c>
      <c r="F121" s="28"/>
      <c r="G121" s="13"/>
    </row>
    <row r="122" spans="2:7" x14ac:dyDescent="0.2">
      <c r="B122" s="47" t="s">
        <v>161</v>
      </c>
      <c r="C122" s="43">
        <v>17876</v>
      </c>
      <c r="D122" s="43">
        <v>10560</v>
      </c>
      <c r="E122" s="48">
        <f>Tableau913[[#This Row],[2020]]/Tableau913[[#This Row],[2019]]-1</f>
        <v>-0.40926381740881634</v>
      </c>
      <c r="G122" s="13"/>
    </row>
    <row r="123" spans="2:7" x14ac:dyDescent="0.2">
      <c r="B123" s="47" t="s">
        <v>164</v>
      </c>
      <c r="C123" s="43">
        <v>14815</v>
      </c>
      <c r="D123" s="43">
        <v>9968</v>
      </c>
      <c r="E123" s="48">
        <f>Tableau913[[#This Row],[2020]]/Tableau913[[#This Row],[2019]]-1</f>
        <v>-0.3271684103948701</v>
      </c>
    </row>
    <row r="124" spans="2:7" x14ac:dyDescent="0.2">
      <c r="B124" s="47" t="s">
        <v>173</v>
      </c>
      <c r="C124" s="43" t="s">
        <v>55</v>
      </c>
      <c r="D124" s="43">
        <v>8531</v>
      </c>
      <c r="E124" s="48" t="s">
        <v>10</v>
      </c>
    </row>
    <row r="125" spans="2:7" x14ac:dyDescent="0.2">
      <c r="B125" s="47" t="s">
        <v>160</v>
      </c>
      <c r="C125" s="43">
        <v>18855</v>
      </c>
      <c r="D125" s="43">
        <v>8117</v>
      </c>
      <c r="E125" s="48">
        <f>Tableau913[[#This Row],[2020]]/Tableau913[[#This Row],[2019]]-1</f>
        <v>-0.56950411031556614</v>
      </c>
    </row>
    <row r="126" spans="2:7" x14ac:dyDescent="0.2">
      <c r="B126" s="47" t="s">
        <v>162</v>
      </c>
      <c r="C126" s="43">
        <v>16216</v>
      </c>
      <c r="D126" s="43">
        <v>6901</v>
      </c>
      <c r="E126" s="48">
        <f>Tableau913[[#This Row],[2020]]/Tableau913[[#This Row],[2019]]-1</f>
        <v>-0.57443265910212138</v>
      </c>
    </row>
    <row r="127" spans="2:7" x14ac:dyDescent="0.2">
      <c r="B127" s="47" t="s">
        <v>17</v>
      </c>
      <c r="C127" s="43">
        <v>12446</v>
      </c>
      <c r="D127" s="43">
        <v>5773</v>
      </c>
      <c r="E127" s="48">
        <f>Tableau913[[#This Row],[2020]]/Tableau913[[#This Row],[2019]]-1</f>
        <v>-0.53615619476136911</v>
      </c>
    </row>
    <row r="128" spans="2:7" ht="15.6" customHeight="1" x14ac:dyDescent="0.2">
      <c r="B128" s="47" t="s">
        <v>163</v>
      </c>
      <c r="C128" s="43">
        <v>15716</v>
      </c>
      <c r="D128" s="43">
        <v>4800</v>
      </c>
      <c r="E128" s="48">
        <f>Tableau913[[#This Row],[2020]]/Tableau913[[#This Row],[2019]]-1</f>
        <v>-0.69457877322473904</v>
      </c>
    </row>
    <row r="129" spans="2:5" x14ac:dyDescent="0.2">
      <c r="B129" s="47" t="s">
        <v>165</v>
      </c>
      <c r="C129" s="43">
        <v>13034</v>
      </c>
      <c r="D129" s="43">
        <v>3839</v>
      </c>
      <c r="E129" s="48">
        <f>Tableau913[[#This Row],[2020]]/Tableau913[[#This Row],[2019]]-1</f>
        <v>-0.70546263618229244</v>
      </c>
    </row>
    <row r="130" spans="2:5" x14ac:dyDescent="0.2">
      <c r="B130" s="47" t="s">
        <v>175</v>
      </c>
      <c r="C130" s="43">
        <v>25000</v>
      </c>
      <c r="D130" s="43">
        <v>2931</v>
      </c>
      <c r="E130" s="48">
        <f>Tableau913[[#This Row],[2020]]/Tableau913[[#This Row],[2019]]-1</f>
        <v>-0.88275999999999999</v>
      </c>
    </row>
    <row r="131" spans="2:5" x14ac:dyDescent="0.2">
      <c r="B131" s="47" t="s">
        <v>172</v>
      </c>
      <c r="C131" s="43" t="s">
        <v>55</v>
      </c>
      <c r="D131" s="43">
        <v>903</v>
      </c>
      <c r="E131" s="48" t="s">
        <v>10</v>
      </c>
    </row>
    <row r="132" spans="2:5" x14ac:dyDescent="0.2">
      <c r="B132" s="47" t="s">
        <v>38</v>
      </c>
      <c r="C132" s="43">
        <v>114405</v>
      </c>
      <c r="D132" s="43" t="s">
        <v>55</v>
      </c>
      <c r="E132" s="48" t="s">
        <v>10</v>
      </c>
    </row>
    <row r="133" spans="2:5" x14ac:dyDescent="0.2">
      <c r="B133" s="47" t="s">
        <v>155</v>
      </c>
      <c r="C133" s="43">
        <v>29900</v>
      </c>
      <c r="D133" s="43" t="s">
        <v>55</v>
      </c>
      <c r="E133" s="48" t="s">
        <v>10</v>
      </c>
    </row>
    <row r="134" spans="2:5" x14ac:dyDescent="0.2">
      <c r="B134" s="47" t="s">
        <v>157</v>
      </c>
      <c r="C134" s="43">
        <v>26832</v>
      </c>
      <c r="D134" s="43" t="s">
        <v>55</v>
      </c>
      <c r="E134" s="48" t="s">
        <v>10</v>
      </c>
    </row>
    <row r="135" spans="2:5" x14ac:dyDescent="0.2">
      <c r="B135" s="47" t="s">
        <v>158</v>
      </c>
      <c r="C135" s="43">
        <v>26321</v>
      </c>
      <c r="D135" s="43" t="s">
        <v>55</v>
      </c>
      <c r="E135" s="48" t="s">
        <v>10</v>
      </c>
    </row>
    <row r="136" spans="2:5" x14ac:dyDescent="0.2">
      <c r="B136" s="47" t="s">
        <v>33</v>
      </c>
      <c r="C136" s="43">
        <v>26000</v>
      </c>
      <c r="D136" s="43" t="s">
        <v>55</v>
      </c>
      <c r="E136" s="48" t="s">
        <v>10</v>
      </c>
    </row>
    <row r="137" spans="2:5" x14ac:dyDescent="0.2">
      <c r="B137" s="47" t="s">
        <v>68</v>
      </c>
      <c r="C137" s="43">
        <v>13411</v>
      </c>
      <c r="D137" s="43" t="s">
        <v>55</v>
      </c>
      <c r="E137" s="48" t="s">
        <v>10</v>
      </c>
    </row>
    <row r="138" spans="2:5" x14ac:dyDescent="0.2">
      <c r="B138" s="47" t="s">
        <v>166</v>
      </c>
      <c r="C138" s="43">
        <v>13011</v>
      </c>
      <c r="D138" s="43" t="s">
        <v>55</v>
      </c>
      <c r="E138" s="48" t="s">
        <v>10</v>
      </c>
    </row>
    <row r="139" spans="2:5" ht="12.75" x14ac:dyDescent="0.2">
      <c r="B139" s="2"/>
      <c r="C139" s="22"/>
      <c r="D139" s="22"/>
      <c r="E139" s="22"/>
    </row>
    <row r="140" spans="2:5" ht="12.75" x14ac:dyDescent="0.2">
      <c r="B140" s="74" t="s">
        <v>5</v>
      </c>
      <c r="C140" s="74"/>
      <c r="D140" s="74"/>
      <c r="E140" s="74"/>
    </row>
    <row r="141" spans="2:5" ht="12.75" x14ac:dyDescent="0.2">
      <c r="B141" s="74" t="s">
        <v>6</v>
      </c>
      <c r="C141" s="74"/>
      <c r="D141" s="74"/>
      <c r="E141" s="74"/>
    </row>
    <row r="142" spans="2:5" ht="12.75" x14ac:dyDescent="0.2">
      <c r="B142" s="25" t="s">
        <v>22</v>
      </c>
      <c r="C142" s="20"/>
      <c r="D142" s="20"/>
      <c r="E142" s="20"/>
    </row>
    <row r="143" spans="2:5" ht="12.75" x14ac:dyDescent="0.2">
      <c r="B143" s="25"/>
      <c r="C143" s="20"/>
      <c r="D143" s="20"/>
      <c r="E143" s="20"/>
    </row>
    <row r="144" spans="2:5" ht="12.75" x14ac:dyDescent="0.2">
      <c r="B144" s="25"/>
      <c r="C144" s="20"/>
      <c r="D144" s="20"/>
      <c r="E144" s="20"/>
    </row>
    <row r="145" spans="2:5" ht="15" x14ac:dyDescent="0.2">
      <c r="B145" s="31" t="s">
        <v>18</v>
      </c>
      <c r="C145" s="18" t="s">
        <v>148</v>
      </c>
      <c r="D145" s="18" t="s">
        <v>149</v>
      </c>
      <c r="E145" s="18" t="s">
        <v>83</v>
      </c>
    </row>
    <row r="146" spans="2:5" x14ac:dyDescent="0.2">
      <c r="B146" s="33" t="s">
        <v>127</v>
      </c>
      <c r="C146" s="4">
        <v>189710</v>
      </c>
      <c r="D146" s="4">
        <v>110277</v>
      </c>
      <c r="E146" s="37">
        <f>Tableau815[[#This Row],[2020]]/Tableau815[[#This Row],[2019]]-1</f>
        <v>-0.41870750092246056</v>
      </c>
    </row>
    <row r="147" spans="2:5" x14ac:dyDescent="0.2">
      <c r="B147" s="33" t="s">
        <v>19</v>
      </c>
      <c r="C147" s="4">
        <v>63467</v>
      </c>
      <c r="D147" s="4">
        <v>60117</v>
      </c>
      <c r="E147" s="37">
        <f>Tableau815[[#This Row],[2020]]/Tableau815[[#This Row],[2019]]-1</f>
        <v>-5.278333622197362E-2</v>
      </c>
    </row>
    <row r="148" spans="2:5" x14ac:dyDescent="0.2">
      <c r="B148" s="33" t="s">
        <v>129</v>
      </c>
      <c r="C148" s="4">
        <v>44600</v>
      </c>
      <c r="D148" s="4">
        <v>36392</v>
      </c>
      <c r="E148" s="37">
        <f>Tableau815[[#This Row],[2020]]/Tableau815[[#This Row],[2019]]-1</f>
        <v>-0.1840358744394619</v>
      </c>
    </row>
    <row r="149" spans="2:5" s="5" customFormat="1" ht="14.25" customHeight="1" x14ac:dyDescent="0.2">
      <c r="B149" s="33" t="s">
        <v>20</v>
      </c>
      <c r="C149" s="4">
        <v>54092</v>
      </c>
      <c r="D149" s="4">
        <v>31592</v>
      </c>
      <c r="E149" s="37">
        <f>Tableau815[[#This Row],[2020]]/Tableau815[[#This Row],[2019]]-1</f>
        <v>-0.41595799748576501</v>
      </c>
    </row>
    <row r="150" spans="2:5" x14ac:dyDescent="0.2">
      <c r="B150" s="33" t="s">
        <v>35</v>
      </c>
      <c r="C150" s="4">
        <v>43000</v>
      </c>
      <c r="D150" s="4">
        <v>18000</v>
      </c>
      <c r="E150" s="37">
        <f>Tableau815[[#This Row],[2020]]/Tableau815[[#This Row],[2019]]-1</f>
        <v>-0.58139534883720922</v>
      </c>
    </row>
    <row r="151" spans="2:5" x14ac:dyDescent="0.2">
      <c r="B151" s="33" t="s">
        <v>130</v>
      </c>
      <c r="C151" s="4">
        <v>35714</v>
      </c>
      <c r="D151" s="4">
        <v>18000</v>
      </c>
      <c r="E151" s="37">
        <f>Tableau815[[#This Row],[2020]]/Tableau815[[#This Row],[2019]]-1</f>
        <v>-0.4959959679677437</v>
      </c>
    </row>
    <row r="152" spans="2:5" x14ac:dyDescent="0.2">
      <c r="B152" s="33" t="s">
        <v>133</v>
      </c>
      <c r="C152" s="4">
        <v>19717</v>
      </c>
      <c r="D152" s="4">
        <v>11704</v>
      </c>
      <c r="E152" s="37">
        <f>Tableau815[[#This Row],[2020]]/Tableau815[[#This Row],[2019]]-1</f>
        <v>-0.40640056803773394</v>
      </c>
    </row>
    <row r="153" spans="2:5" x14ac:dyDescent="0.2">
      <c r="B153" s="33" t="s">
        <v>36</v>
      </c>
      <c r="C153" s="4">
        <v>24105</v>
      </c>
      <c r="D153" s="4">
        <v>10567</v>
      </c>
      <c r="E153" s="37">
        <f>Tableau815[[#This Row],[2020]]/Tableau815[[#This Row],[2019]]-1</f>
        <v>-0.56162621862684092</v>
      </c>
    </row>
    <row r="154" spans="2:5" x14ac:dyDescent="0.2">
      <c r="B154" s="33" t="s">
        <v>135</v>
      </c>
      <c r="C154" s="4">
        <v>10860</v>
      </c>
      <c r="D154" s="4">
        <v>9244</v>
      </c>
      <c r="E154" s="37" t="s">
        <v>10</v>
      </c>
    </row>
    <row r="155" spans="2:5" x14ac:dyDescent="0.2">
      <c r="B155" s="33" t="s">
        <v>132</v>
      </c>
      <c r="C155" s="4">
        <v>20131</v>
      </c>
      <c r="D155" s="4">
        <v>8537</v>
      </c>
      <c r="E155" s="37">
        <f>Tableau815[[#This Row],[2020]]/Tableau815[[#This Row],[2019]]-1</f>
        <v>-0.57592767373702247</v>
      </c>
    </row>
    <row r="156" spans="2:5" ht="15.6" customHeight="1" x14ac:dyDescent="0.2">
      <c r="B156" s="33" t="s">
        <v>21</v>
      </c>
      <c r="C156" s="4">
        <v>14525</v>
      </c>
      <c r="D156" s="4">
        <v>8024</v>
      </c>
      <c r="E156" s="37">
        <f>Tableau815[[#This Row],[2020]]/Tableau815[[#This Row],[2019]]-1</f>
        <v>-0.44757314974182449</v>
      </c>
    </row>
    <row r="157" spans="2:5" x14ac:dyDescent="0.2">
      <c r="B157" s="33" t="s">
        <v>177</v>
      </c>
      <c r="C157" s="4">
        <v>13394</v>
      </c>
      <c r="D157" s="4">
        <v>6853</v>
      </c>
      <c r="E157" s="37">
        <f>Tableau815[[#This Row],[2020]]/Tableau815[[#This Row],[2019]]-1</f>
        <v>-0.4883529938778558</v>
      </c>
    </row>
    <row r="158" spans="2:5" x14ac:dyDescent="0.2">
      <c r="B158" s="38" t="s">
        <v>56</v>
      </c>
      <c r="C158" s="4">
        <v>12760</v>
      </c>
      <c r="D158" s="4">
        <v>6257</v>
      </c>
      <c r="E158" s="37">
        <f>Tableau815[[#This Row],[2020]]/Tableau815[[#This Row],[2019]]-1</f>
        <v>-0.50963949843260181</v>
      </c>
    </row>
    <row r="159" spans="2:5" x14ac:dyDescent="0.2">
      <c r="B159" s="33" t="s">
        <v>134</v>
      </c>
      <c r="C159" s="4">
        <v>11598</v>
      </c>
      <c r="D159" s="4">
        <v>3178</v>
      </c>
      <c r="E159" s="37">
        <f>Tableau815[[#This Row],[2020]]/Tableau815[[#This Row],[2019]]-1</f>
        <v>-0.72598723917916885</v>
      </c>
    </row>
    <row r="160" spans="2:5" x14ac:dyDescent="0.2">
      <c r="B160" s="33" t="s">
        <v>180</v>
      </c>
      <c r="C160" s="4" t="s">
        <v>55</v>
      </c>
      <c r="D160" s="4">
        <v>2764</v>
      </c>
      <c r="E160" s="37" t="s">
        <v>10</v>
      </c>
    </row>
    <row r="161" spans="2:5" x14ac:dyDescent="0.2">
      <c r="B161" s="33" t="s">
        <v>131</v>
      </c>
      <c r="C161" s="4">
        <v>21368</v>
      </c>
      <c r="D161" s="4">
        <v>1318</v>
      </c>
      <c r="E161" s="37">
        <f>Tableau815[[#This Row],[2020]]/Tableau815[[#This Row],[2019]]-1</f>
        <v>-0.93831898165481098</v>
      </c>
    </row>
    <row r="162" spans="2:5" x14ac:dyDescent="0.2">
      <c r="B162" s="33" t="s">
        <v>179</v>
      </c>
      <c r="C162" s="4" t="s">
        <v>55</v>
      </c>
      <c r="D162" s="4">
        <v>1063</v>
      </c>
      <c r="E162" s="37" t="s">
        <v>10</v>
      </c>
    </row>
    <row r="163" spans="2:5" x14ac:dyDescent="0.2">
      <c r="B163" s="33" t="s">
        <v>54</v>
      </c>
      <c r="C163" s="4">
        <v>13340</v>
      </c>
      <c r="D163" s="4">
        <v>1014</v>
      </c>
      <c r="E163" s="37">
        <f>Tableau815[[#This Row],[2020]]/Tableau815[[#This Row],[2019]]-1</f>
        <v>-0.92398800599700148</v>
      </c>
    </row>
    <row r="164" spans="2:5" x14ac:dyDescent="0.2">
      <c r="B164" s="33" t="s">
        <v>176</v>
      </c>
      <c r="C164" s="4" t="s">
        <v>55</v>
      </c>
      <c r="D164" s="4">
        <v>210</v>
      </c>
      <c r="E164" s="37" t="s">
        <v>10</v>
      </c>
    </row>
    <row r="165" spans="2:5" x14ac:dyDescent="0.2">
      <c r="B165" s="33" t="s">
        <v>178</v>
      </c>
      <c r="C165" s="4" t="s">
        <v>55</v>
      </c>
      <c r="D165" s="4">
        <v>40</v>
      </c>
      <c r="E165" s="37" t="s">
        <v>10</v>
      </c>
    </row>
    <row r="166" spans="2:5" x14ac:dyDescent="0.2">
      <c r="B166" s="45" t="s">
        <v>128</v>
      </c>
      <c r="C166" s="40">
        <v>164290</v>
      </c>
      <c r="D166" s="40" t="s">
        <v>10</v>
      </c>
      <c r="E166" s="49" t="s">
        <v>10</v>
      </c>
    </row>
    <row r="167" spans="2:5" x14ac:dyDescent="0.2">
      <c r="B167" s="45" t="s">
        <v>136</v>
      </c>
      <c r="C167" s="40">
        <v>10164</v>
      </c>
      <c r="D167" s="40" t="s">
        <v>10</v>
      </c>
      <c r="E167" s="49" t="s">
        <v>10</v>
      </c>
    </row>
    <row r="168" spans="2:5" x14ac:dyDescent="0.2">
      <c r="C168" s="23"/>
      <c r="D168" s="23"/>
      <c r="E168" s="16"/>
    </row>
    <row r="169" spans="2:5" ht="12.75" x14ac:dyDescent="0.2">
      <c r="B169" s="26" t="s">
        <v>41</v>
      </c>
      <c r="C169" s="20"/>
      <c r="D169" s="20"/>
      <c r="E169" s="22"/>
    </row>
    <row r="170" spans="2:5" ht="12.75" x14ac:dyDescent="0.2">
      <c r="B170" s="26" t="s">
        <v>32</v>
      </c>
      <c r="C170" s="20"/>
      <c r="D170" s="20"/>
      <c r="E170" s="22"/>
    </row>
    <row r="171" spans="2:5" ht="12.75" x14ac:dyDescent="0.2">
      <c r="B171" s="26" t="s">
        <v>44</v>
      </c>
      <c r="C171" s="20"/>
      <c r="D171" s="20"/>
      <c r="E171" s="22"/>
    </row>
    <row r="172" spans="2:5" ht="12.75" x14ac:dyDescent="0.2">
      <c r="B172" s="26"/>
      <c r="C172" s="20"/>
      <c r="D172" s="20"/>
      <c r="E172" s="22"/>
    </row>
    <row r="174" spans="2:5" ht="15" x14ac:dyDescent="0.2">
      <c r="B174" s="31" t="s">
        <v>23</v>
      </c>
      <c r="C174" s="18" t="s">
        <v>148</v>
      </c>
      <c r="D174" s="18" t="s">
        <v>149</v>
      </c>
      <c r="E174" s="18" t="s">
        <v>83</v>
      </c>
    </row>
    <row r="175" spans="2:5" x14ac:dyDescent="0.2">
      <c r="B175" s="45" t="s">
        <v>51</v>
      </c>
      <c r="C175" s="40">
        <v>213348</v>
      </c>
      <c r="D175" s="40">
        <v>197251</v>
      </c>
      <c r="E175" s="48">
        <f>Tableau716[[#This Row],[2020]]/Tableau716[[#This Row],[2019]]-1</f>
        <v>-7.5449500346851162E-2</v>
      </c>
    </row>
    <row r="176" spans="2:5" x14ac:dyDescent="0.2">
      <c r="B176" s="45" t="s">
        <v>206</v>
      </c>
      <c r="C176" s="40">
        <v>42735</v>
      </c>
      <c r="D176" s="40">
        <v>62088</v>
      </c>
      <c r="E176" s="48">
        <f>Tableau716[[#This Row],[2020]]/Tableau716[[#This Row],[2019]]-1</f>
        <v>0.45286065286065291</v>
      </c>
    </row>
    <row r="177" spans="2:6" x14ac:dyDescent="0.2">
      <c r="B177" s="42" t="s">
        <v>185</v>
      </c>
      <c r="C177" s="40" t="s">
        <v>10</v>
      </c>
      <c r="D177" s="40">
        <v>53326</v>
      </c>
      <c r="E177" s="48" t="s">
        <v>10</v>
      </c>
    </row>
    <row r="178" spans="2:6" x14ac:dyDescent="0.2">
      <c r="B178" s="45" t="s">
        <v>80</v>
      </c>
      <c r="C178" s="40">
        <v>41179</v>
      </c>
      <c r="D178" s="40">
        <v>33293</v>
      </c>
      <c r="E178" s="48">
        <f>Tableau716[[#This Row],[2020]]/Tableau716[[#This Row],[2019]]-1</f>
        <v>-0.19150537895529274</v>
      </c>
    </row>
    <row r="179" spans="2:6" x14ac:dyDescent="0.2">
      <c r="B179" s="42" t="s">
        <v>138</v>
      </c>
      <c r="C179" s="40">
        <v>28695</v>
      </c>
      <c r="D179" s="40">
        <v>29645</v>
      </c>
      <c r="E179" s="48">
        <f>Tableau716[[#This Row],[2020]]/Tableau716[[#This Row],[2019]]-1</f>
        <v>3.3106813033629612E-2</v>
      </c>
    </row>
    <row r="180" spans="2:6" x14ac:dyDescent="0.2">
      <c r="B180" s="45" t="s">
        <v>139</v>
      </c>
      <c r="C180" s="40">
        <v>24947</v>
      </c>
      <c r="D180" s="40">
        <v>21766</v>
      </c>
      <c r="E180" s="48">
        <f>Tableau716[[#This Row],[2020]]/Tableau716[[#This Row],[2019]]-1</f>
        <v>-0.12751032188239064</v>
      </c>
      <c r="F180" s="26"/>
    </row>
    <row r="181" spans="2:6" x14ac:dyDescent="0.2">
      <c r="B181" s="42" t="s">
        <v>65</v>
      </c>
      <c r="C181" s="40">
        <v>24381</v>
      </c>
      <c r="D181" s="40">
        <v>17505</v>
      </c>
      <c r="E181" s="48">
        <f>Tableau716[[#This Row],[2020]]/Tableau716[[#This Row],[2019]]-1</f>
        <v>-0.28202288667404951</v>
      </c>
      <c r="F181" s="26"/>
    </row>
    <row r="182" spans="2:6" x14ac:dyDescent="0.2">
      <c r="B182" s="45" t="s">
        <v>137</v>
      </c>
      <c r="C182" s="40">
        <v>40086</v>
      </c>
      <c r="D182" s="40">
        <v>16333</v>
      </c>
      <c r="E182" s="48">
        <f>Tableau716[[#This Row],[2020]]/Tableau716[[#This Row],[2019]]-1</f>
        <v>-0.59255101531706833</v>
      </c>
    </row>
    <row r="183" spans="2:6" x14ac:dyDescent="0.2">
      <c r="B183" s="45" t="s">
        <v>141</v>
      </c>
      <c r="C183" s="40">
        <v>16065</v>
      </c>
      <c r="D183" s="40">
        <v>13766</v>
      </c>
      <c r="E183" s="48">
        <f>Tableau716[[#This Row],[2020]]/Tableau716[[#This Row],[2019]]-1</f>
        <v>-0.14310613134142547</v>
      </c>
    </row>
    <row r="184" spans="2:6" x14ac:dyDescent="0.2">
      <c r="B184" s="45" t="s">
        <v>63</v>
      </c>
      <c r="C184" s="40">
        <v>82006</v>
      </c>
      <c r="D184" s="40">
        <v>12098</v>
      </c>
      <c r="E184" s="48">
        <f>Tableau716[[#This Row],[2020]]/Tableau716[[#This Row],[2019]]-1</f>
        <v>-0.85247420920420458</v>
      </c>
    </row>
    <row r="185" spans="2:6" x14ac:dyDescent="0.2">
      <c r="B185" s="45" t="s">
        <v>140</v>
      </c>
      <c r="C185" s="40">
        <v>18900</v>
      </c>
      <c r="D185" s="40">
        <v>9777</v>
      </c>
      <c r="E185" s="48">
        <f>Tableau716[[#This Row],[2020]]/Tableau716[[#This Row],[2019]]-1</f>
        <v>-0.48269841269841274</v>
      </c>
    </row>
    <row r="186" spans="2:6" x14ac:dyDescent="0.2">
      <c r="B186" s="42" t="s">
        <v>183</v>
      </c>
      <c r="C186" s="40" t="s">
        <v>55</v>
      </c>
      <c r="D186" s="40">
        <v>7846</v>
      </c>
      <c r="E186" s="48" t="s">
        <v>10</v>
      </c>
    </row>
    <row r="187" spans="2:6" x14ac:dyDescent="0.2">
      <c r="B187" s="45" t="s">
        <v>182</v>
      </c>
      <c r="C187" s="40">
        <v>12394</v>
      </c>
      <c r="D187" s="40">
        <v>6780</v>
      </c>
      <c r="E187" s="48">
        <f>Tableau716[[#This Row],[2020]]/Tableau716[[#This Row],[2019]]-1</f>
        <v>-0.45296111021461993</v>
      </c>
    </row>
    <row r="188" spans="2:6" x14ac:dyDescent="0.2">
      <c r="B188" s="45" t="s">
        <v>181</v>
      </c>
      <c r="C188" s="40">
        <v>20001</v>
      </c>
      <c r="D188" s="40">
        <v>4962</v>
      </c>
      <c r="E188" s="48">
        <f>Tableau716[[#This Row],[2020]]/Tableau716[[#This Row],[2019]]-1</f>
        <v>-0.75191240437978102</v>
      </c>
    </row>
    <row r="189" spans="2:6" x14ac:dyDescent="0.2">
      <c r="B189" s="45" t="s">
        <v>184</v>
      </c>
      <c r="C189" s="40" t="s">
        <v>55</v>
      </c>
      <c r="D189" s="40">
        <v>2684</v>
      </c>
      <c r="E189" s="48" t="s">
        <v>10</v>
      </c>
    </row>
    <row r="190" spans="2:6" x14ac:dyDescent="0.2">
      <c r="B190" s="45" t="s">
        <v>167</v>
      </c>
      <c r="C190" s="40">
        <v>943</v>
      </c>
      <c r="D190" s="40">
        <v>167</v>
      </c>
      <c r="E190" s="48">
        <f>Tableau716[[#This Row],[2020]]/Tableau716[[#This Row],[2019]]-1</f>
        <v>-0.82290562036055137</v>
      </c>
    </row>
    <row r="191" spans="2:6" x14ac:dyDescent="0.2">
      <c r="B191" s="45" t="s">
        <v>53</v>
      </c>
      <c r="C191" s="40">
        <v>144743</v>
      </c>
      <c r="D191" s="40" t="s">
        <v>55</v>
      </c>
      <c r="E191" s="48" t="s">
        <v>10</v>
      </c>
    </row>
    <row r="192" spans="2:6" x14ac:dyDescent="0.2">
      <c r="B192" s="42" t="s">
        <v>64</v>
      </c>
      <c r="C192" s="40">
        <v>121632</v>
      </c>
      <c r="D192" s="40" t="s">
        <v>55</v>
      </c>
      <c r="E192" s="48" t="s">
        <v>10</v>
      </c>
    </row>
    <row r="193" spans="2:5" x14ac:dyDescent="0.2">
      <c r="B193" s="42" t="s">
        <v>74</v>
      </c>
      <c r="C193" s="40">
        <v>27247</v>
      </c>
      <c r="D193" s="40" t="s">
        <v>55</v>
      </c>
      <c r="E193" s="48" t="s">
        <v>10</v>
      </c>
    </row>
    <row r="194" spans="2:5" x14ac:dyDescent="0.2">
      <c r="B194" s="60"/>
      <c r="C194" s="61"/>
      <c r="D194" s="61"/>
      <c r="E194" s="62"/>
    </row>
    <row r="195" spans="2:5" ht="12.75" x14ac:dyDescent="0.2">
      <c r="B195" s="74" t="s">
        <v>5</v>
      </c>
      <c r="C195" s="74"/>
      <c r="D195" s="74"/>
      <c r="E195" s="74"/>
    </row>
    <row r="196" spans="2:5" ht="12.75" x14ac:dyDescent="0.2">
      <c r="B196" s="74" t="s">
        <v>6</v>
      </c>
      <c r="C196" s="74"/>
      <c r="D196" s="74"/>
      <c r="E196" s="74"/>
    </row>
    <row r="197" spans="2:5" ht="12.75" x14ac:dyDescent="0.2">
      <c r="B197" s="14" t="s">
        <v>49</v>
      </c>
      <c r="C197" s="20"/>
      <c r="D197" s="20"/>
      <c r="E197" s="20"/>
    </row>
    <row r="198" spans="2:5" ht="12.75" x14ac:dyDescent="0.2">
      <c r="B198" s="14" t="s">
        <v>207</v>
      </c>
      <c r="C198" s="20"/>
      <c r="D198" s="20"/>
      <c r="E198" s="20"/>
    </row>
    <row r="199" spans="2:5" ht="12.75" x14ac:dyDescent="0.2">
      <c r="B199" s="14"/>
      <c r="C199" s="20"/>
      <c r="D199" s="20"/>
      <c r="E199" s="20"/>
    </row>
    <row r="200" spans="2:5" ht="12.75" x14ac:dyDescent="0.2">
      <c r="B200" s="14"/>
      <c r="C200" s="20"/>
      <c r="D200" s="20"/>
      <c r="E200" s="20"/>
    </row>
    <row r="201" spans="2:5" ht="15" x14ac:dyDescent="0.2">
      <c r="B201" s="31" t="s">
        <v>24</v>
      </c>
      <c r="C201" s="18" t="s">
        <v>148</v>
      </c>
      <c r="D201" s="18" t="s">
        <v>149</v>
      </c>
      <c r="E201" s="18" t="s">
        <v>83</v>
      </c>
    </row>
    <row r="202" spans="2:5" ht="15.6" customHeight="1" thickBot="1" x14ac:dyDescent="0.25">
      <c r="B202" s="33" t="s">
        <v>142</v>
      </c>
      <c r="C202" s="3">
        <v>220847</v>
      </c>
      <c r="D202" s="3">
        <v>101886</v>
      </c>
      <c r="E202" s="35">
        <f>Tableau617[[#This Row],[2020]]/Tableau617[[#This Row],[2019]]-1</f>
        <v>-0.53865798493979988</v>
      </c>
    </row>
    <row r="203" spans="2:5" x14ac:dyDescent="0.2">
      <c r="B203" s="33" t="s">
        <v>25</v>
      </c>
      <c r="C203" s="63">
        <v>139144</v>
      </c>
      <c r="D203" s="3">
        <v>44028</v>
      </c>
      <c r="E203" s="35">
        <f>Tableau617[[#This Row],[2020]]/Tableau617[[#This Row],[2019]]-1</f>
        <v>-0.68357960098890358</v>
      </c>
    </row>
    <row r="204" spans="2:5" x14ac:dyDescent="0.2">
      <c r="B204" s="33" t="s">
        <v>143</v>
      </c>
      <c r="C204" s="3">
        <v>94878</v>
      </c>
      <c r="D204" s="3">
        <v>17670</v>
      </c>
      <c r="E204" s="35">
        <f>Tableau617[[#This Row],[2020]]/Tableau617[[#This Row],[2019]]-1</f>
        <v>-0.81376082969708463</v>
      </c>
    </row>
    <row r="205" spans="2:5" x14ac:dyDescent="0.2">
      <c r="B205" s="15"/>
      <c r="C205" s="24"/>
      <c r="D205" s="24"/>
    </row>
    <row r="206" spans="2:5" ht="12.75" x14ac:dyDescent="0.2">
      <c r="B206" s="74" t="s">
        <v>5</v>
      </c>
      <c r="C206" s="74"/>
      <c r="D206" s="74"/>
      <c r="E206" s="74"/>
    </row>
    <row r="207" spans="2:5" ht="12.75" x14ac:dyDescent="0.2">
      <c r="B207" s="74" t="s">
        <v>6</v>
      </c>
      <c r="C207" s="74"/>
      <c r="D207" s="74"/>
      <c r="E207" s="74"/>
    </row>
    <row r="208" spans="2:5" ht="12.75" x14ac:dyDescent="0.2">
      <c r="B208" s="14" t="s">
        <v>49</v>
      </c>
      <c r="C208" s="20"/>
      <c r="D208" s="20"/>
      <c r="E208" s="20"/>
    </row>
    <row r="209" spans="2:6" ht="12.75" x14ac:dyDescent="0.2">
      <c r="B209" s="14"/>
      <c r="C209" s="20"/>
      <c r="D209" s="20"/>
      <c r="E209" s="20"/>
    </row>
    <row r="210" spans="2:6" ht="12.75" x14ac:dyDescent="0.2">
      <c r="B210" s="2"/>
      <c r="C210" s="22"/>
      <c r="D210" s="22"/>
      <c r="E210" s="22"/>
    </row>
    <row r="211" spans="2:6" ht="15" x14ac:dyDescent="0.2">
      <c r="B211" s="31" t="s">
        <v>26</v>
      </c>
      <c r="C211" s="18" t="s">
        <v>148</v>
      </c>
      <c r="D211" s="18" t="s">
        <v>149</v>
      </c>
      <c r="E211" s="18" t="s">
        <v>83</v>
      </c>
    </row>
    <row r="212" spans="2:6" x14ac:dyDescent="0.2">
      <c r="B212" s="36" t="s">
        <v>72</v>
      </c>
      <c r="C212" s="4">
        <v>118425</v>
      </c>
      <c r="D212" s="4">
        <v>47631</v>
      </c>
      <c r="E212" s="34">
        <f>Tableau518[[#This Row],[2020]]/Tableau518[[#This Row],[2019]]-1</f>
        <v>-0.59779607346421781</v>
      </c>
    </row>
    <row r="213" spans="2:6" x14ac:dyDescent="0.2">
      <c r="B213" s="36" t="s">
        <v>31</v>
      </c>
      <c r="C213" s="4">
        <v>64219</v>
      </c>
      <c r="D213" s="4">
        <v>23742</v>
      </c>
      <c r="E213" s="34">
        <f>Tableau518[[#This Row],[2020]]/Tableau518[[#This Row],[2019]]-1</f>
        <v>-0.63029632974664818</v>
      </c>
    </row>
    <row r="214" spans="2:6" x14ac:dyDescent="0.2">
      <c r="B214" s="36" t="s">
        <v>73</v>
      </c>
      <c r="C214" s="4">
        <v>55747</v>
      </c>
      <c r="D214" s="4">
        <v>19500</v>
      </c>
      <c r="E214" s="34">
        <f>Tableau518[[#This Row],[2020]]/Tableau518[[#This Row],[2019]]-1</f>
        <v>-0.65020539221841533</v>
      </c>
    </row>
    <row r="215" spans="2:6" x14ac:dyDescent="0.2">
      <c r="B215" s="36" t="s">
        <v>186</v>
      </c>
      <c r="C215" s="4" t="s">
        <v>55</v>
      </c>
      <c r="D215" s="4">
        <v>7379</v>
      </c>
      <c r="E215" s="34" t="s">
        <v>10</v>
      </c>
    </row>
    <row r="216" spans="2:6" x14ac:dyDescent="0.2">
      <c r="B216" s="36" t="s">
        <v>144</v>
      </c>
      <c r="C216" s="4">
        <v>11352</v>
      </c>
      <c r="D216" s="4">
        <v>3766</v>
      </c>
      <c r="E216" s="34">
        <f>Tableau518[[#This Row],[2020]]/Tableau518[[#This Row],[2019]]-1</f>
        <v>-0.66825229034531364</v>
      </c>
    </row>
    <row r="217" spans="2:6" x14ac:dyDescent="0.2">
      <c r="B217" s="36" t="s">
        <v>187</v>
      </c>
      <c r="C217" s="4" t="s">
        <v>55</v>
      </c>
      <c r="D217" s="4">
        <v>3743</v>
      </c>
      <c r="E217" s="34" t="s">
        <v>10</v>
      </c>
    </row>
    <row r="218" spans="2:6" x14ac:dyDescent="0.2">
      <c r="B218" s="36" t="s">
        <v>188</v>
      </c>
      <c r="C218" s="4" t="s">
        <v>55</v>
      </c>
      <c r="D218" s="4">
        <v>2188</v>
      </c>
      <c r="E218" s="34" t="s">
        <v>10</v>
      </c>
    </row>
    <row r="219" spans="2:6" x14ac:dyDescent="0.2">
      <c r="B219" s="36" t="s">
        <v>52</v>
      </c>
      <c r="C219" s="4">
        <v>20345</v>
      </c>
      <c r="D219" s="4">
        <v>2075</v>
      </c>
      <c r="E219" s="34">
        <f>Tableau518[[#This Row],[2020]]/Tableau518[[#This Row],[2019]]-1</f>
        <v>-0.89800933890390755</v>
      </c>
      <c r="F219" s="26"/>
    </row>
    <row r="220" spans="2:6" x14ac:dyDescent="0.2">
      <c r="B220" s="36" t="s">
        <v>28</v>
      </c>
      <c r="C220" s="4" t="s">
        <v>55</v>
      </c>
      <c r="D220" s="4">
        <v>1014</v>
      </c>
      <c r="E220" s="34" t="s">
        <v>10</v>
      </c>
    </row>
    <row r="221" spans="2:6" x14ac:dyDescent="0.2">
      <c r="B221" s="36" t="s">
        <v>189</v>
      </c>
      <c r="C221" s="4" t="s">
        <v>55</v>
      </c>
      <c r="D221" s="4">
        <v>196</v>
      </c>
      <c r="E221" s="34" t="s">
        <v>10</v>
      </c>
    </row>
    <row r="222" spans="2:6" x14ac:dyDescent="0.2">
      <c r="B222" s="36" t="s">
        <v>190</v>
      </c>
      <c r="C222" s="4" t="s">
        <v>55</v>
      </c>
      <c r="D222" s="4">
        <v>100</v>
      </c>
      <c r="E222" s="34" t="s">
        <v>10</v>
      </c>
    </row>
    <row r="223" spans="2:6" x14ac:dyDescent="0.2">
      <c r="B223" s="42" t="s">
        <v>43</v>
      </c>
      <c r="C223" s="40" t="s">
        <v>55</v>
      </c>
      <c r="D223" s="40" t="s">
        <v>55</v>
      </c>
      <c r="E223" s="41" t="s">
        <v>10</v>
      </c>
    </row>
    <row r="224" spans="2:6" x14ac:dyDescent="0.2">
      <c r="B224" s="42" t="s">
        <v>27</v>
      </c>
      <c r="C224" s="40">
        <v>265000</v>
      </c>
      <c r="D224" s="40" t="s">
        <v>55</v>
      </c>
      <c r="E224" s="41" t="s">
        <v>10</v>
      </c>
    </row>
    <row r="225" spans="2:5" x14ac:dyDescent="0.2">
      <c r="B225" s="42" t="s">
        <v>145</v>
      </c>
      <c r="C225" s="40">
        <v>10000</v>
      </c>
      <c r="D225" s="40" t="s">
        <v>55</v>
      </c>
      <c r="E225" s="41" t="s">
        <v>10</v>
      </c>
    </row>
    <row r="226" spans="2:5" x14ac:dyDescent="0.2">
      <c r="B226" s="9"/>
      <c r="E226" s="11"/>
    </row>
    <row r="227" spans="2:5" ht="12.75" x14ac:dyDescent="0.2">
      <c r="B227" s="74" t="s">
        <v>5</v>
      </c>
      <c r="C227" s="74"/>
      <c r="D227" s="74"/>
      <c r="E227" s="74"/>
    </row>
    <row r="228" spans="2:5" ht="12.75" x14ac:dyDescent="0.2">
      <c r="B228" s="74" t="s">
        <v>6</v>
      </c>
      <c r="C228" s="74"/>
      <c r="D228" s="74"/>
      <c r="E228" s="74"/>
    </row>
    <row r="229" spans="2:5" ht="12.75" x14ac:dyDescent="0.2">
      <c r="B229" s="14" t="s">
        <v>49</v>
      </c>
      <c r="C229" s="20"/>
      <c r="D229" s="20"/>
      <c r="E229" s="20"/>
    </row>
    <row r="230" spans="2:5" ht="12.75" x14ac:dyDescent="0.2">
      <c r="B230" s="14"/>
      <c r="C230" s="20"/>
      <c r="D230" s="20"/>
      <c r="E230" s="20"/>
    </row>
    <row r="232" spans="2:5" ht="15" x14ac:dyDescent="0.2">
      <c r="B232" s="31" t="s">
        <v>29</v>
      </c>
      <c r="C232" s="18" t="s">
        <v>148</v>
      </c>
      <c r="D232" s="18" t="s">
        <v>149</v>
      </c>
      <c r="E232" s="18" t="s">
        <v>83</v>
      </c>
    </row>
    <row r="233" spans="2:5" x14ac:dyDescent="0.2">
      <c r="B233" s="33" t="s">
        <v>58</v>
      </c>
      <c r="C233" s="3">
        <v>77100</v>
      </c>
      <c r="D233" s="3">
        <v>32522</v>
      </c>
      <c r="E233" s="35">
        <f>Tableau419[[#This Row],[2020]]/Tableau419[[#This Row],[2019]]-1</f>
        <v>-0.5781841763942932</v>
      </c>
    </row>
    <row r="234" spans="2:5" x14ac:dyDescent="0.2">
      <c r="B234" s="33" t="s">
        <v>42</v>
      </c>
      <c r="C234" s="3">
        <v>76433</v>
      </c>
      <c r="D234" s="3">
        <v>31927</v>
      </c>
      <c r="E234" s="35">
        <f>Tableau419[[#This Row],[2020]]/Tableau419[[#This Row],[2019]]-1</f>
        <v>-0.58228775528894583</v>
      </c>
    </row>
    <row r="235" spans="2:5" x14ac:dyDescent="0.2">
      <c r="B235" s="33" t="s">
        <v>30</v>
      </c>
      <c r="C235" s="3">
        <v>57889</v>
      </c>
      <c r="D235" s="3">
        <v>27496</v>
      </c>
      <c r="E235" s="35">
        <f>Tableau419[[#This Row],[2020]]/Tableau419[[#This Row],[2019]]-1</f>
        <v>-0.52502202490974104</v>
      </c>
    </row>
    <row r="236" spans="2:5" x14ac:dyDescent="0.2">
      <c r="B236" s="33" t="s">
        <v>57</v>
      </c>
      <c r="C236" s="3">
        <v>42000</v>
      </c>
      <c r="D236" s="3">
        <v>23060</v>
      </c>
      <c r="E236" s="35">
        <f>Tableau419[[#This Row],[2020]]/Tableau419[[#This Row],[2019]]-1</f>
        <v>-0.45095238095238099</v>
      </c>
    </row>
    <row r="237" spans="2:5" x14ac:dyDescent="0.2">
      <c r="B237" s="33" t="s">
        <v>37</v>
      </c>
      <c r="C237" s="3" t="s">
        <v>55</v>
      </c>
      <c r="D237" s="3">
        <v>21457</v>
      </c>
      <c r="E237" s="34" t="s">
        <v>10</v>
      </c>
    </row>
    <row r="238" spans="2:5" ht="15.6" customHeight="1" x14ac:dyDescent="0.2">
      <c r="B238" s="33" t="s">
        <v>146</v>
      </c>
      <c r="C238" s="3">
        <v>36576</v>
      </c>
      <c r="D238" s="3">
        <v>14147</v>
      </c>
      <c r="E238" s="35">
        <f>Tableau419[[#This Row],[2020]]/Tableau419[[#This Row],[2019]]-1</f>
        <v>-0.61321631671041121</v>
      </c>
    </row>
    <row r="239" spans="2:5" x14ac:dyDescent="0.2">
      <c r="B239" s="33" t="s">
        <v>60</v>
      </c>
      <c r="C239" s="3">
        <v>20440</v>
      </c>
      <c r="D239" s="3">
        <v>11251</v>
      </c>
      <c r="E239" s="35">
        <f>Tableau419[[#This Row],[2020]]/Tableau419[[#This Row],[2019]]-1</f>
        <v>-0.44955968688845405</v>
      </c>
    </row>
    <row r="240" spans="2:5" x14ac:dyDescent="0.2">
      <c r="B240" s="33" t="s">
        <v>147</v>
      </c>
      <c r="C240" s="3">
        <v>24056</v>
      </c>
      <c r="D240" s="3">
        <v>8013</v>
      </c>
      <c r="E240" s="35">
        <f>Tableau419[[#This Row],[2020]]/Tableau419[[#This Row],[2019]]-1</f>
        <v>-0.66690222813435318</v>
      </c>
    </row>
    <row r="241" spans="2:249" x14ac:dyDescent="0.2">
      <c r="B241" s="33" t="s">
        <v>61</v>
      </c>
      <c r="C241" s="3">
        <v>13135</v>
      </c>
      <c r="D241" s="3">
        <v>6078</v>
      </c>
      <c r="E241" s="35">
        <f>Tableau419[[#This Row],[2020]]/Tableau419[[#This Row],[2019]]-1</f>
        <v>-0.53726684430909777</v>
      </c>
    </row>
    <row r="242" spans="2:249" x14ac:dyDescent="0.2">
      <c r="B242" s="33" t="s">
        <v>200</v>
      </c>
      <c r="C242" s="3" t="s">
        <v>55</v>
      </c>
      <c r="D242" s="3">
        <v>3730</v>
      </c>
      <c r="E242" s="34" t="s">
        <v>10</v>
      </c>
    </row>
    <row r="243" spans="2:249" x14ac:dyDescent="0.2">
      <c r="B243" s="33" t="s">
        <v>191</v>
      </c>
      <c r="C243" s="3" t="s">
        <v>55</v>
      </c>
      <c r="D243" s="3">
        <v>3135</v>
      </c>
      <c r="E243" s="34" t="s">
        <v>10</v>
      </c>
    </row>
    <row r="244" spans="2:249" ht="15" x14ac:dyDescent="0.2">
      <c r="B244" s="33" t="s">
        <v>198</v>
      </c>
      <c r="C244" s="3" t="s">
        <v>55</v>
      </c>
      <c r="D244" s="3">
        <v>2512</v>
      </c>
      <c r="E244" s="34" t="s">
        <v>10</v>
      </c>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row>
    <row r="245" spans="2:249" x14ac:dyDescent="0.2">
      <c r="B245" s="33" t="s">
        <v>196</v>
      </c>
      <c r="C245" s="3" t="s">
        <v>55</v>
      </c>
      <c r="D245" s="3">
        <v>2297</v>
      </c>
      <c r="E245" s="34" t="s">
        <v>10</v>
      </c>
    </row>
    <row r="246" spans="2:249" x14ac:dyDescent="0.2">
      <c r="B246" s="33" t="s">
        <v>193</v>
      </c>
      <c r="C246" s="3" t="s">
        <v>55</v>
      </c>
      <c r="D246" s="3">
        <v>1755</v>
      </c>
      <c r="E246" s="34" t="s">
        <v>10</v>
      </c>
    </row>
    <row r="247" spans="2:249" x14ac:dyDescent="0.2">
      <c r="B247" s="33" t="s">
        <v>34</v>
      </c>
      <c r="C247" s="3">
        <v>14621</v>
      </c>
      <c r="D247" s="3">
        <v>1706</v>
      </c>
      <c r="E247" s="35">
        <f>Tableau419[[#This Row],[2020]]/Tableau419[[#This Row],[2019]]-1</f>
        <v>-0.88331851446549481</v>
      </c>
    </row>
    <row r="248" spans="2:249" x14ac:dyDescent="0.2">
      <c r="B248" s="33" t="s">
        <v>199</v>
      </c>
      <c r="C248" s="3" t="s">
        <v>55</v>
      </c>
      <c r="D248" s="3">
        <v>1158</v>
      </c>
      <c r="E248" s="34" t="s">
        <v>10</v>
      </c>
    </row>
    <row r="249" spans="2:249" x14ac:dyDescent="0.2">
      <c r="B249" s="33" t="s">
        <v>194</v>
      </c>
      <c r="C249" s="3" t="s">
        <v>55</v>
      </c>
      <c r="D249" s="3">
        <v>955</v>
      </c>
      <c r="E249" s="34" t="s">
        <v>10</v>
      </c>
    </row>
    <row r="250" spans="2:249" x14ac:dyDescent="0.2">
      <c r="B250" s="33" t="s">
        <v>197</v>
      </c>
      <c r="C250" s="3" t="s">
        <v>55</v>
      </c>
      <c r="D250" s="3">
        <v>953</v>
      </c>
      <c r="E250" s="34" t="s">
        <v>10</v>
      </c>
    </row>
    <row r="251" spans="2:249" x14ac:dyDescent="0.2">
      <c r="B251" s="33" t="s">
        <v>192</v>
      </c>
      <c r="C251" s="3" t="s">
        <v>55</v>
      </c>
      <c r="D251" s="3">
        <v>768</v>
      </c>
      <c r="E251" s="34" t="s">
        <v>10</v>
      </c>
    </row>
    <row r="252" spans="2:249" ht="14.25" customHeight="1" x14ac:dyDescent="0.2">
      <c r="B252" s="33" t="s">
        <v>195</v>
      </c>
      <c r="C252" s="3" t="s">
        <v>55</v>
      </c>
      <c r="D252" s="3">
        <v>56</v>
      </c>
      <c r="E252" s="34" t="s">
        <v>10</v>
      </c>
    </row>
    <row r="253" spans="2:249" ht="14.25" customHeight="1" x14ac:dyDescent="0.2">
      <c r="B253" s="51" t="s">
        <v>59</v>
      </c>
      <c r="C253" s="44">
        <v>25000</v>
      </c>
      <c r="D253" s="44" t="s">
        <v>55</v>
      </c>
      <c r="E253" s="50" t="s">
        <v>10</v>
      </c>
    </row>
    <row r="254" spans="2:249" ht="14.25" customHeight="1" x14ac:dyDescent="0.2">
      <c r="B254" s="12"/>
      <c r="C254" s="29"/>
      <c r="D254" s="29"/>
      <c r="E254" s="30"/>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row>
    <row r="255" spans="2:249" ht="12.75" x14ac:dyDescent="0.2">
      <c r="B255" s="74" t="s">
        <v>5</v>
      </c>
      <c r="C255" s="74"/>
      <c r="D255" s="74"/>
      <c r="E255" s="74"/>
    </row>
    <row r="256" spans="2:249" ht="15" customHeight="1" x14ac:dyDescent="0.2">
      <c r="B256" s="74" t="s">
        <v>6</v>
      </c>
      <c r="C256" s="74"/>
      <c r="D256" s="74"/>
      <c r="E256" s="74"/>
    </row>
    <row r="257" spans="2:9" ht="12.75" x14ac:dyDescent="0.2">
      <c r="B257" s="14" t="s">
        <v>49</v>
      </c>
      <c r="C257" s="20"/>
      <c r="D257" s="20"/>
      <c r="E257" s="20"/>
    </row>
    <row r="258" spans="2:9" ht="15" customHeight="1" x14ac:dyDescent="0.2"/>
    <row r="259" spans="2:9" ht="15" customHeight="1" x14ac:dyDescent="0.2">
      <c r="C259" s="58"/>
      <c r="D259" s="58"/>
      <c r="E259" s="55"/>
      <c r="F259" s="57"/>
      <c r="G259" s="56"/>
      <c r="H259" s="56"/>
      <c r="I259" s="56"/>
    </row>
    <row r="260" spans="2:9" ht="15" customHeight="1" x14ac:dyDescent="0.2">
      <c r="B260" s="77" t="s">
        <v>213</v>
      </c>
      <c r="C260" s="77"/>
    </row>
    <row r="261" spans="2:9" ht="15" customHeight="1" x14ac:dyDescent="0.2"/>
    <row r="264" spans="2:9" ht="15.6" customHeight="1" x14ac:dyDescent="0.2"/>
    <row r="276" spans="2:4" ht="15.6" customHeight="1" x14ac:dyDescent="0.2">
      <c r="B276" s="15"/>
      <c r="C276" s="24"/>
      <c r="D276" s="24"/>
    </row>
    <row r="281" spans="2:4" ht="13.9" customHeight="1" x14ac:dyDescent="0.2"/>
    <row r="282" spans="2:4" ht="13.9" customHeight="1" x14ac:dyDescent="0.2"/>
    <row r="283" spans="2:4" ht="13.9" customHeight="1" x14ac:dyDescent="0.2"/>
    <row r="284" spans="2:4" ht="13.9" customHeight="1" x14ac:dyDescent="0.2"/>
    <row r="285" spans="2:4" ht="13.9" customHeight="1" x14ac:dyDescent="0.2"/>
    <row r="286" spans="2:4" ht="13.9" customHeight="1" x14ac:dyDescent="0.2"/>
    <row r="287" spans="2:4" ht="13.9" customHeight="1" x14ac:dyDescent="0.2"/>
    <row r="289" spans="2:5" ht="13.9" customHeight="1" x14ac:dyDescent="0.2"/>
    <row r="290" spans="2:5" ht="13.5" customHeight="1" x14ac:dyDescent="0.2"/>
    <row r="291" spans="2:5" ht="13.9" customHeight="1" x14ac:dyDescent="0.2"/>
    <row r="292" spans="2:5" ht="13.9" customHeight="1" x14ac:dyDescent="0.2"/>
    <row r="293" spans="2:5" ht="13.9" customHeight="1" x14ac:dyDescent="0.2"/>
    <row r="294" spans="2:5" ht="13.9" customHeight="1" x14ac:dyDescent="0.2"/>
    <row r="297" spans="2:5" x14ac:dyDescent="0.2">
      <c r="C297" s="22"/>
      <c r="D297" s="24"/>
      <c r="E297" s="22"/>
    </row>
    <row r="298" spans="2:5" ht="13.9" customHeight="1" x14ac:dyDescent="0.2">
      <c r="C298" s="22"/>
      <c r="D298" s="24"/>
      <c r="E298" s="22"/>
    </row>
    <row r="299" spans="2:5" ht="13.9" customHeight="1" x14ac:dyDescent="0.2"/>
    <row r="300" spans="2:5" ht="13.9" customHeight="1" x14ac:dyDescent="0.2"/>
    <row r="301" spans="2:5" ht="13.5" customHeight="1" x14ac:dyDescent="0.2">
      <c r="B301" s="1"/>
      <c r="C301" s="22"/>
      <c r="D301" s="24"/>
      <c r="E301" s="22"/>
    </row>
    <row r="302" spans="2:5" ht="26.25" customHeight="1" x14ac:dyDescent="0.2"/>
    <row r="303" spans="2:5" ht="26.25" customHeight="1" x14ac:dyDescent="0.2"/>
    <row r="304" spans="2:5" ht="13.9" customHeight="1" x14ac:dyDescent="0.2"/>
    <row r="305" ht="13.9" customHeight="1" x14ac:dyDescent="0.2"/>
    <row r="306" ht="13.9" customHeight="1" x14ac:dyDescent="0.2"/>
    <row r="307" ht="13.9" customHeight="1" x14ac:dyDescent="0.2"/>
    <row r="308" ht="13.9" customHeight="1" x14ac:dyDescent="0.2"/>
    <row r="309" ht="13.9" customHeight="1" x14ac:dyDescent="0.2"/>
    <row r="310" ht="26.45" customHeight="1" x14ac:dyDescent="0.2"/>
    <row r="311" ht="13.9" customHeight="1" x14ac:dyDescent="0.2"/>
    <row r="312" ht="13.9" customHeight="1" x14ac:dyDescent="0.2"/>
    <row r="313" ht="13.9" customHeight="1" x14ac:dyDescent="0.2"/>
    <row r="314" ht="13.9" customHeight="1" x14ac:dyDescent="0.2"/>
    <row r="315" ht="13.9" customHeight="1" x14ac:dyDescent="0.2"/>
  </sheetData>
  <sortState xmlns:xlrd2="http://schemas.microsoft.com/office/spreadsheetml/2017/richdata2" ref="B5:IO68">
    <sortCondition descending="1" ref="C5:C68"/>
  </sortState>
  <mergeCells count="19">
    <mergeCell ref="B101:E101"/>
    <mergeCell ref="B3:E3"/>
    <mergeCell ref="B69:E69"/>
    <mergeCell ref="B70:E70"/>
    <mergeCell ref="B73:E73"/>
    <mergeCell ref="B72:E72"/>
    <mergeCell ref="B260:C260"/>
    <mergeCell ref="B1:E2"/>
    <mergeCell ref="B255:E255"/>
    <mergeCell ref="B256:E256"/>
    <mergeCell ref="B196:E196"/>
    <mergeCell ref="B206:E206"/>
    <mergeCell ref="B207:E207"/>
    <mergeCell ref="B227:E227"/>
    <mergeCell ref="B228:E228"/>
    <mergeCell ref="B140:E140"/>
    <mergeCell ref="B141:E141"/>
    <mergeCell ref="B195:E195"/>
    <mergeCell ref="B100:E100"/>
  </mergeCells>
  <phoneticPr fontId="21" type="noConversion"/>
  <pageMargins left="0.35433070866141736" right="0.27559055118110237" top="0.55118110236220474" bottom="1.1811023622047245" header="0.51181102362204722" footer="0.51181102362204722"/>
  <pageSetup paperSize="9" scale="72" fitToHeight="0" orientation="portrait" r:id="rId1"/>
  <headerFooter alignWithMargins="0"/>
  <rowBreaks count="1" manualBreakCount="1">
    <brk id="165" min="1" max="4" man="1"/>
  </rowBreaks>
  <ignoredErrors>
    <ignoredError sqref="E237 E154:E167 E81 E94:E98 E242:E253 E215:E225" calculatedColumn="1"/>
  </ignoredErrors>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23AF88C7B15C49AD4126C5EAA7F794" ma:contentTypeVersion="6" ma:contentTypeDescription="Crée un document." ma:contentTypeScope="" ma:versionID="05ff75bba589a515d098747c1e5b51f5">
  <xsd:schema xmlns:xsd="http://www.w3.org/2001/XMLSchema" xmlns:xs="http://www.w3.org/2001/XMLSchema" xmlns:p="http://schemas.microsoft.com/office/2006/metadata/properties" xmlns:ns2="2b7f4eb0-8d1f-4628-a35b-e921d1a0bc3e" targetNamespace="http://schemas.microsoft.com/office/2006/metadata/properties" ma:root="true" ma:fieldsID="bc508ac6f186473885ed146d49bdb91e" ns2:_="">
    <xsd:import namespace="2b7f4eb0-8d1f-4628-a35b-e921d1a0b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7f4eb0-8d1f-4628-a35b-e921d1a0bc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C77D8E-4B2F-4241-ABBB-12554F6BF9D2}"/>
</file>

<file path=customXml/itemProps2.xml><?xml version="1.0" encoding="utf-8"?>
<ds:datastoreItem xmlns:ds="http://schemas.openxmlformats.org/officeDocument/2006/customXml" ds:itemID="{0D3A6F59-95AA-4F98-A02D-E0C348DD547C}"/>
</file>

<file path=customXml/itemProps3.xml><?xml version="1.0" encoding="utf-8"?>
<ds:datastoreItem xmlns:ds="http://schemas.openxmlformats.org/officeDocument/2006/customXml" ds:itemID="{71A8156F-CDC9-4AE1-9322-FBEE867EE4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Données 2019-2020</vt:lpstr>
      <vt:lpstr>'Données 2019-2020'!Zone_d_impression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Pauline_A</dc:creator>
  <cp:lastModifiedBy>Aurélian CATANA</cp:lastModifiedBy>
  <dcterms:created xsi:type="dcterms:W3CDTF">2018-05-28T08:47:05Z</dcterms:created>
  <dcterms:modified xsi:type="dcterms:W3CDTF">2021-07-20T13:08:34Z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0x010100F123AF88C7B15C49AD4126C5EAA7F794</vt:lpwstr>
  </property>
</Properties>
</file>